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197B7135-F104-48D6-AFB9-44B38F2AEBEC}" xr6:coauthVersionLast="43" xr6:coauthVersionMax="43" xr10:uidLastSave="{00000000-0000-0000-0000-000000000000}"/>
  <bookViews>
    <workbookView xWindow="-120" yWindow="-120" windowWidth="20730" windowHeight="11160" firstSheet="4" activeTab="7" xr2:uid="{00000000-000D-0000-FFFF-FFFF00000000}"/>
  </bookViews>
  <sheets>
    <sheet name="Banking Sector Credit by sector" sheetId="17" r:id="rId1"/>
    <sheet name="Borrowers from dmbs by customer" sheetId="24" r:id="rId2"/>
    <sheet name="Interest rates band by customer" sheetId="23" r:id="rId3"/>
    <sheet name="Non Performing loans" sheetId="21" r:id="rId4"/>
    <sheet name="Payment channels 2" sheetId="22" r:id="rId5"/>
    <sheet name="Deposits breakdow" sheetId="20" r:id="rId6"/>
    <sheet name="Credit Breakdown" sheetId="19" r:id="rId7"/>
    <sheet name="Staff Strength" sheetId="15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_______________RED3">"Check Box 8"</definedName>
    <definedName name="________________WT1">[1]Work_sect!#REF!</definedName>
    <definedName name="________________WT5">[1]Work_sect!#REF!</definedName>
    <definedName name="________________WT6">[1]Work_sect!#REF!</definedName>
    <definedName name="________________WT7">[1]Work_sect!#REF!</definedName>
    <definedName name="_______________RED3">"Check Box 8"</definedName>
    <definedName name="_______________WT1">[1]Work_sect!#REF!</definedName>
    <definedName name="_______________WT5">[1]Work_sect!#REF!</definedName>
    <definedName name="_______________WT6">[1]Work_sect!#REF!</definedName>
    <definedName name="_______________WT7">[1]Work_sect!#REF!</definedName>
    <definedName name="______________RED3">"Check Box 8"</definedName>
    <definedName name="______________WT1">[1]Work_sect!#REF!</definedName>
    <definedName name="______________WT5">[1]Work_sect!#REF!</definedName>
    <definedName name="______________WT6">[1]Work_sect!#REF!</definedName>
    <definedName name="______________WT7">[1]Work_sect!#REF!</definedName>
    <definedName name="_____________RED3">"Check Box 8"</definedName>
    <definedName name="_____________WT1">[1]Work_sect!#REF!</definedName>
    <definedName name="_____________WT5">[1]Work_sect!#REF!</definedName>
    <definedName name="_____________WT6">[1]Work_sect!#REF!</definedName>
    <definedName name="_____________WT7">[1]Work_sect!#REF!</definedName>
    <definedName name="____________RED3">"Check Box 8"</definedName>
    <definedName name="____________WT1">[1]Work_sect!#REF!</definedName>
    <definedName name="____________WT5">[1]Work_sect!#REF!</definedName>
    <definedName name="____________WT6">[1]Work_sect!#REF!</definedName>
    <definedName name="____________WT7">[1]Work_sect!#REF!</definedName>
    <definedName name="___________RED3">"Check Box 8"</definedName>
    <definedName name="___________WT1">[1]Work_sect!#REF!</definedName>
    <definedName name="___________WT5">[1]Work_sect!#REF!</definedName>
    <definedName name="___________WT6">[1]Work_sect!#REF!</definedName>
    <definedName name="___________WT7">[1]Work_sect!#REF!</definedName>
    <definedName name="__________j">[1]Work_sect!#REF!</definedName>
    <definedName name="__________RED3">"Check Box 8"</definedName>
    <definedName name="__________WT1">[1]Work_sect!#REF!</definedName>
    <definedName name="__________WT5">[1]Work_sect!#REF!</definedName>
    <definedName name="__________WT6">[1]Work_sect!#REF!</definedName>
    <definedName name="__________WT7">[1]Work_sect!#REF!</definedName>
    <definedName name="_________RED3">"Check Box 8"</definedName>
    <definedName name="_________WT1">[1]Work_sect!#REF!</definedName>
    <definedName name="_________WT5">[1]Work_sect!#REF!</definedName>
    <definedName name="_________WT6">[1]Work_sect!#REF!</definedName>
    <definedName name="_________WT7">[1]Work_sect!#REF!</definedName>
    <definedName name="________RED3">"Check Box 8"</definedName>
    <definedName name="________WT1">[1]Work_sect!#REF!</definedName>
    <definedName name="________WT5">[1]Work_sect!#REF!</definedName>
    <definedName name="________WT6">[1]Work_sect!#REF!</definedName>
    <definedName name="________WT7">[1]Work_sect!#REF!</definedName>
    <definedName name="_______RED3">"Check Box 8"</definedName>
    <definedName name="_______WT1">[1]Work_sect!#REF!</definedName>
    <definedName name="_______WT5">[1]Work_sect!#REF!</definedName>
    <definedName name="_______WT6">[1]Work_sect!#REF!</definedName>
    <definedName name="_______WT7">[1]Work_sect!#REF!</definedName>
    <definedName name="______RED3">"Check Box 8"</definedName>
    <definedName name="______WT1">[1]Work_sect!#REF!</definedName>
    <definedName name="______WT5">[1]Work_sect!#REF!</definedName>
    <definedName name="______WT6">[1]Work_sect!#REF!</definedName>
    <definedName name="______WT7">[1]Work_sect!#REF!</definedName>
    <definedName name="_____RED3">"Check Box 8"</definedName>
    <definedName name="_____WT1">[1]Work_sect!#REF!</definedName>
    <definedName name="_____WT5">[1]Work_sect!#REF!</definedName>
    <definedName name="_____WT6">[1]Work_sect!#REF!</definedName>
    <definedName name="_____WT7">[1]Work_sect!#REF!</definedName>
    <definedName name="____RED3">"Check Box 8"</definedName>
    <definedName name="____WT1">[1]Work_sect!#REF!</definedName>
    <definedName name="____WT5">[1]Work_sect!#REF!</definedName>
    <definedName name="____WT6">[1]Work_sect!#REF!</definedName>
    <definedName name="____WT7">[1]Work_sect!#REF!</definedName>
    <definedName name="___RED3">"Check Box 8"</definedName>
    <definedName name="___WT1">[1]Work_sect!#REF!</definedName>
    <definedName name="___WT5">[1]Work_sect!#REF!</definedName>
    <definedName name="___WT6">[1]Work_sect!#REF!</definedName>
    <definedName name="___WT7">[1]Work_sect!#REF!</definedName>
    <definedName name="__1__123Graph_AChart_1A" hidden="1">[2]CPIINDEX!$O$263:$O$310</definedName>
    <definedName name="__123Graph_ACurrent" hidden="1">[2]CPIINDEX!$O$263:$O$310</definedName>
    <definedName name="__123Graph_BCurrent" hidden="1">[2]CPIINDEX!$S$263:$S$310</definedName>
    <definedName name="__123Graph_XCurrent" hidden="1">[2]CPIINDEX!$B$263:$B$310</definedName>
    <definedName name="__2__123Graph_AChart_2A" hidden="1">[2]CPIINDEX!$K$203:$K$304</definedName>
    <definedName name="__3__123Graph_AChart_3A" hidden="1">[2]CPIINDEX!$O$203:$O$304</definedName>
    <definedName name="__4__123Graph_AChart_4A" hidden="1">[2]CPIINDEX!$O$239:$O$298</definedName>
    <definedName name="__5__123Graph_BChart_1A" hidden="1">[2]CPIINDEX!$S$263:$S$310</definedName>
    <definedName name="__RED3">"Check Box 8"</definedName>
    <definedName name="__WT1">[1]Work_sect!#REF!</definedName>
    <definedName name="__WT5">[1]Work_sect!#REF!</definedName>
    <definedName name="__WT6">[1]Work_sect!#REF!</definedName>
    <definedName name="__WT7">[1]Work_sect!#REF!</definedName>
    <definedName name="_1__123Graph_AChart_1A" hidden="1">[2]CPIINDEX!$O$263:$O$310</definedName>
    <definedName name="_10__123Graph_XChart_3A" hidden="1">[2]CPIINDEX!$B$203:$B$310</definedName>
    <definedName name="_11__123Graph_XChart_4A" hidden="1">[2]CPIINDEX!$B$239:$B$298</definedName>
    <definedName name="_13__123Graph_BChart_4A" hidden="1">[2]CPIINDEX!#REF!</definedName>
    <definedName name="_14__123Graph_XChart_1A" hidden="1">[2]CPIINDEX!$B$263:$B$310</definedName>
    <definedName name="_15__123Graph_XChart_2A" hidden="1">[2]CPIINDEX!$B$203:$B$310</definedName>
    <definedName name="_16__123Graph_XChart_3A" hidden="1">[2]CPIINDEX!$B$203:$B$310</definedName>
    <definedName name="_17__123Graph_XChart_4A" hidden="1">[2]CPIINDEX!$B$239:$B$298</definedName>
    <definedName name="_2">#REF!</definedName>
    <definedName name="_2__123Graph_AChart_2A" hidden="1">[2]CPIINDEX!$K$203:$K$304</definedName>
    <definedName name="_2__234" hidden="1">[2]CPIINDEX!#REF!</definedName>
    <definedName name="_3__123Graph_AChart_3A" hidden="1">[2]CPIINDEX!$O$203:$O$304</definedName>
    <definedName name="_4__123Graph_AChart_4A" hidden="1">[2]CPIINDEX!$O$239:$O$298</definedName>
    <definedName name="_5__123Graph_BChart_1A" hidden="1">[2]CPIINDEX!$S$263:$S$310</definedName>
    <definedName name="_6__123Graph_BChart_3A" hidden="1">[2]CPIINDEX!#REF!</definedName>
    <definedName name="_7__123Graph_BChart_4A" hidden="1">[2]CPIINDEX!#REF!</definedName>
    <definedName name="_8__123Graph_XChart_1A" hidden="1">[2]CPIINDEX!$B$263:$B$310</definedName>
    <definedName name="_9__123Graph_BChart_3A" hidden="1">[2]CPIINDEX!#REF!</definedName>
    <definedName name="_9__123Graph_XChart_2A" hidden="1">[2]CPIINDEX!$B$203:$B$310</definedName>
    <definedName name="_Fill" hidden="1">#REF!</definedName>
    <definedName name="_RED3">"Check Box 8"</definedName>
    <definedName name="_WT1">[1]Work_sect!#REF!</definedName>
    <definedName name="_WT5">[1]Work_sect!#REF!</definedName>
    <definedName name="_WT6">[1]Work_sect!#REF!</definedName>
    <definedName name="_WT7">[1]Work_sect!#REF!</definedName>
    <definedName name="a" hidden="1">{"red33",#N/A,FALSE,"Sheet1"}</definedName>
    <definedName name="A._Pre_cutoff_date_original_maturities__subject_to_further_rescheduling_1">#REF!</definedName>
    <definedName name="A2000000">#REF!</definedName>
    <definedName name="A6000000">#REF!</definedName>
    <definedName name="acctmonth">#REF!</definedName>
    <definedName name="AMPO5">"Gráfico 8"</definedName>
    <definedName name="ass">#REF!</definedName>
    <definedName name="ASSBOP">[1]Work_sect!#REF!</definedName>
    <definedName name="ASSFISC">[1]Work_sect!#REF!</definedName>
    <definedName name="ASSGLOBAL">[1]Work_sect!#REF!</definedName>
    <definedName name="ASSMON">[1]Work_sect!#REF!</definedName>
    <definedName name="ASSSECTOR">[1]Work_sect!#REF!</definedName>
    <definedName name="Assumptions_for_Rescheduling">#REF!</definedName>
    <definedName name="B">#REF!</definedName>
    <definedName name="BACODE">[3]FEB!$M$3:$AP$3</definedName>
    <definedName name="BaseYear">[4]Nominal!$A$4</definedName>
    <definedName name="BG">[5]Analytical!#REF!</definedName>
    <definedName name="bh">#REF!</definedName>
    <definedName name="BJ">#REF!</definedName>
    <definedName name="BKCODE">#REF!</definedName>
    <definedName name="BLPH14" hidden="1">[6]Raw_1!#REF!</definedName>
    <definedName name="CONSFLAG">#REF!</definedName>
    <definedName name="contents2" hidden="1">[7]MSRV!#REF!</definedName>
    <definedName name="CountryName">[4]Nominal!$A$6</definedName>
    <definedName name="CUADRO_10.3.1">'[8]fondo promedio'!$A$36:$L$74</definedName>
    <definedName name="CUADRO_N__4.1.3">#REF!</definedName>
    <definedName name="D">#REF!</definedName>
    <definedName name="D2.1c">#REF!</definedName>
    <definedName name="D2c1">#REF!</definedName>
    <definedName name="Date">#REF!</definedName>
    <definedName name="dd">#REF!</definedName>
    <definedName name="Department">[4]Nominal!$B$2</definedName>
    <definedName name="F">#REF!</definedName>
    <definedName name="Forex3">#REF!</definedName>
    <definedName name="G">#REF!</definedName>
    <definedName name="GRÁFICO_10.3.1.">'[8]GRÁFICO DE FONDO POR AFILIADO'!$A$3:$H$35</definedName>
    <definedName name="GRÁFICO_10.3.2">'[8]GRÁFICO DE FONDO POR AFILIADO'!$A$36:$H$68</definedName>
    <definedName name="GRÁFICO_10.3.3">'[8]GRÁFICO DE FONDO POR AFILIADO'!$A$69:$H$101</definedName>
    <definedName name="GRÁFICO_10.3.4.">'[8]GRÁFICO DE FONDO POR AFILIADO'!$A$103:$H$135</definedName>
    <definedName name="GRÁFICO_N_10.2.4.">#REF!</definedName>
    <definedName name="H">#REF!</definedName>
    <definedName name="IFEMREPRT">#REF!</definedName>
    <definedName name="inflow">#REF!</definedName>
    <definedName name="Inflow4">#REF!</definedName>
    <definedName name="J">#REF!</definedName>
    <definedName name="latest_month">#REF!</definedName>
    <definedName name="LEXCODE">#REF!</definedName>
    <definedName name="LEXICON">#REF!</definedName>
    <definedName name="ltst">#REF!</definedName>
    <definedName name="m">'[9]DD &amp; SS of FOREx (2)'!$Y$1</definedName>
    <definedName name="mb">#REF!</definedName>
    <definedName name="mba">#REF!</definedName>
    <definedName name="mike">'[10]DD &amp; SS of FOREx (2)'!$Y$1</definedName>
    <definedName name="Months">#REF!</definedName>
    <definedName name="moth">#REF!</definedName>
    <definedName name="Mr">#REF!</definedName>
    <definedName name="MTH">#REF!</definedName>
    <definedName name="n">#REF!</definedName>
    <definedName name="NBSHEET">#REF!</definedName>
    <definedName name="near">#REF!</definedName>
    <definedName name="NeerandReer">#REF!</definedName>
    <definedName name="NewRGDf">#REF!</definedName>
    <definedName name="NLEX">#REF!</definedName>
    <definedName name="nnga" hidden="1">#REF!</definedName>
    <definedName name="Notes">#REF!</definedName>
    <definedName name="outflow">#REF!</definedName>
    <definedName name="period">[11]IN!$D$1:$I$1</definedName>
    <definedName name="PIN" hidden="1">{"red33",#N/A,FALSE,"Sheet1"}</definedName>
    <definedName name="pr_sr">#REF!</definedName>
    <definedName name="preceding_month">#REF!</definedName>
    <definedName name="previuosmonth">#REF!</definedName>
    <definedName name="_xlnm.Print_Area">#REF!</definedName>
    <definedName name="Print_Area_MI">#REF!</definedName>
    <definedName name="PRINT_TITLES_MI">#REF!</definedName>
    <definedName name="print16">'[12]16'!#REF!</definedName>
    <definedName name="print20">#REF!</definedName>
    <definedName name="promgraf">[13]GRAFPROM!#REF!</definedName>
    <definedName name="qzz">#REF!</definedName>
    <definedName name="Range_Country">#REF!</definedName>
    <definedName name="Range_DownloadDateTime">#REF!</definedName>
    <definedName name="Range_ReportFormName">#REF!</definedName>
    <definedName name="Recover">[14]Macro1!$A$45</definedName>
    <definedName name="Rescheduling_assumptions_continued">#REF!</definedName>
    <definedName name="RgCcode">[4]EERProfile!$B$2</definedName>
    <definedName name="RgCName">[4]EERProfile!$A$2</definedName>
    <definedName name="RgFdBaseYr">[4]EERProfile!$O$2</definedName>
    <definedName name="RgFdBper">[4]EERProfile!$M$2</definedName>
    <definedName name="RgFdDefBaseYr">[4]EERProfile!$P$2</definedName>
    <definedName name="RgFdEper">[4]EERProfile!$N$2</definedName>
    <definedName name="RgFdGrFoot">[4]EERProfile!$AC$2</definedName>
    <definedName name="RgFdGrSeries">[4]EERProfile!$AA$2:$AA$7</definedName>
    <definedName name="RgFdGrSeriesVal">[4]EERProfile!$AB$2:$AB$7</definedName>
    <definedName name="RgFdGrType">[4]EERProfile!$Z$2</definedName>
    <definedName name="RgFdPartCseries">[4]EERProfile!$K$2</definedName>
    <definedName name="RgFdPartCsource">#REF!</definedName>
    <definedName name="RgFdPartEseries">#REF!</definedName>
    <definedName name="RgFdPartEsource">#REF!</definedName>
    <definedName name="RgFdPartUserFile">[4]EERProfile!$L$2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ReptUserFile">[4]EERProfile!$G$2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S">#REF!</definedName>
    <definedName name="sheet1">#REF!</definedName>
    <definedName name="Source">#REF!</definedName>
    <definedName name="table">#REF!</definedName>
    <definedName name="Table_1._Nigeria__Debt_Sustainability_Analysis__Adjustment_Scenario__2001_2012_1">#REF!</definedName>
    <definedName name="Table_1._Nigeria__Revised_Gross_Domestic_Product_by_Sector_of_Origin_at_Current_Prices__1997_2001_1">Table1</definedName>
    <definedName name="Table_16">#REF!</definedName>
    <definedName name="Table_16a">#REF!</definedName>
    <definedName name="Table_17">#REF!</definedName>
    <definedName name="Table_18">#REF!</definedName>
    <definedName name="Table_18a">#REF!</definedName>
    <definedName name="Table_19">#REF!</definedName>
    <definedName name="Table_20">#REF!</definedName>
    <definedName name="Table_20n">#REF!</definedName>
    <definedName name="Table_3._Nigeria__Debt_Sustainability_Analysis__Debt_Service_Indicators__2000_2010">#REF!</definedName>
    <definedName name="Table_4._Nigeria__Debt_Sustainability_Analysis__Sensitivity_to_Oil_Price_Developments__2000_2010_1">#REF!</definedName>
    <definedName name="Table_debt">[15]Table!$A$3:$AB$73</definedName>
    <definedName name="Table1">#REF!</definedName>
    <definedName name="Table11">#REF!</definedName>
    <definedName name="Table16">#REF!</definedName>
    <definedName name="Table17">#REF!</definedName>
    <definedName name="Table18">#REF!</definedName>
    <definedName name="Table2">#REF!</definedName>
    <definedName name="Table21">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a">#REF!</definedName>
    <definedName name="Table7">#REF!</definedName>
    <definedName name="Tablea">#REF!</definedName>
    <definedName name="TableName">"Dummy"</definedName>
    <definedName name="tableVI" hidden="1">{"red33",#N/A,FALSE,"Sheet1"}</definedName>
    <definedName name="U">#REF!</definedName>
    <definedName name="uuu">#REF!</definedName>
    <definedName name="V">#REF!</definedName>
    <definedName name="wrn.red97." hidden="1">{"red33",#N/A,FALSE,"Sheet1"}</definedName>
    <definedName name="wrn.st1." hidden="1">{"ST1",#N/A,FALSE,"SOURCE"}</definedName>
    <definedName name="WT4A">[1]Work_sect!#REF!</definedName>
    <definedName name="WT4B">[1]Work_sect!$B$55</definedName>
    <definedName name="WT4C">[1]Work_sect!$B$66</definedName>
    <definedName name="x">#REF!</definedName>
    <definedName name="xzz1">#REF!</definedName>
    <definedName name="y">#REF!</definedName>
    <definedName name="yZZ1">#REF!</definedName>
    <definedName name="z">#REF!</definedName>
    <definedName name="zv">#REF!</definedName>
    <definedName name="zzz1">#REF!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" i="24" l="1"/>
  <c r="B6" i="24"/>
  <c r="D21" i="23"/>
  <c r="E21" i="23"/>
  <c r="G14" i="23"/>
  <c r="G12" i="23"/>
  <c r="G10" i="23"/>
  <c r="G8" i="23"/>
  <c r="G6" i="23"/>
  <c r="N4" i="15" l="1"/>
  <c r="N5" i="15"/>
  <c r="N6" i="15"/>
  <c r="N7" i="15"/>
  <c r="N3" i="15"/>
  <c r="M4" i="15"/>
  <c r="M5" i="15"/>
  <c r="M6" i="15"/>
  <c r="M7" i="15"/>
  <c r="M3" i="15"/>
  <c r="D73" i="15"/>
  <c r="C73" i="15"/>
  <c r="B73" i="15"/>
  <c r="E72" i="15"/>
  <c r="E71" i="15"/>
  <c r="E70" i="15"/>
  <c r="E69" i="15"/>
  <c r="I13" i="22"/>
  <c r="I14" i="22"/>
  <c r="I11" i="22"/>
  <c r="I10" i="22"/>
  <c r="H6" i="22"/>
  <c r="I5" i="22"/>
  <c r="I6" i="22"/>
  <c r="I7" i="22"/>
  <c r="I8" i="22"/>
  <c r="I9" i="22"/>
  <c r="I12" i="22"/>
  <c r="H5" i="22"/>
  <c r="H7" i="22"/>
  <c r="H8" i="22"/>
  <c r="H9" i="22"/>
  <c r="H10" i="22"/>
  <c r="H11" i="22"/>
  <c r="H12" i="22"/>
  <c r="H13" i="22"/>
  <c r="H14" i="22"/>
  <c r="I4" i="22"/>
  <c r="H4" i="22"/>
  <c r="F36" i="21"/>
  <c r="D36" i="21"/>
  <c r="G36" i="21" s="1"/>
  <c r="T21" i="17"/>
  <c r="G42" i="17" s="1"/>
  <c r="N42" i="17" l="1"/>
  <c r="F42" i="17"/>
  <c r="C42" i="17"/>
  <c r="Q42" i="17"/>
  <c r="M42" i="17"/>
  <c r="I42" i="17"/>
  <c r="E42" i="17"/>
  <c r="R42" i="17"/>
  <c r="J42" i="17"/>
  <c r="T42" i="17"/>
  <c r="P42" i="17"/>
  <c r="L42" i="17"/>
  <c r="H42" i="17"/>
  <c r="D42" i="17"/>
  <c r="S42" i="17"/>
  <c r="O42" i="17"/>
  <c r="K42" i="17"/>
  <c r="E73" i="15"/>
  <c r="U10" i="15" s="1"/>
  <c r="D64" i="15"/>
  <c r="C64" i="15"/>
  <c r="B64" i="15"/>
  <c r="E63" i="15"/>
  <c r="E62" i="15"/>
  <c r="E61" i="15"/>
  <c r="E60" i="15"/>
  <c r="T10" i="15"/>
  <c r="F35" i="21"/>
  <c r="G35" i="21"/>
  <c r="T20" i="17"/>
  <c r="F41" i="17" s="1"/>
  <c r="U21" i="17" l="1"/>
  <c r="U11" i="15"/>
  <c r="C41" i="17"/>
  <c r="I41" i="17"/>
  <c r="H41" i="17"/>
  <c r="T41" i="17"/>
  <c r="O41" i="17"/>
  <c r="D41" i="17"/>
  <c r="S41" i="17"/>
  <c r="M41" i="17"/>
  <c r="Q41" i="17"/>
  <c r="L41" i="17"/>
  <c r="G41" i="17"/>
  <c r="P41" i="17"/>
  <c r="K41" i="17"/>
  <c r="E41" i="17"/>
  <c r="E64" i="15"/>
  <c r="R41" i="17"/>
  <c r="N41" i="17"/>
  <c r="J41" i="17"/>
  <c r="G34" i="21"/>
  <c r="F34" i="21"/>
  <c r="G33" i="21" l="1"/>
  <c r="F33" i="21"/>
  <c r="G32" i="21"/>
  <c r="F32" i="21"/>
  <c r="G31" i="21"/>
  <c r="F31" i="21"/>
  <c r="G30" i="21"/>
  <c r="F30" i="21"/>
  <c r="G29" i="21"/>
  <c r="F29" i="21"/>
  <c r="G28" i="21"/>
  <c r="F28" i="21"/>
  <c r="G27" i="21"/>
  <c r="F27" i="21"/>
  <c r="G26" i="21"/>
  <c r="F26" i="21"/>
  <c r="G25" i="21"/>
  <c r="F25" i="21"/>
  <c r="G24" i="21"/>
  <c r="F24" i="21"/>
  <c r="G23" i="21"/>
  <c r="F23" i="21"/>
  <c r="G22" i="21"/>
  <c r="F22" i="21"/>
  <c r="G21" i="21"/>
  <c r="F21" i="21"/>
  <c r="G20" i="21"/>
  <c r="F20" i="21"/>
  <c r="G19" i="21"/>
  <c r="F19" i="21"/>
  <c r="G18" i="21"/>
  <c r="F18" i="21"/>
  <c r="G17" i="21"/>
  <c r="F17" i="21"/>
  <c r="G16" i="21"/>
  <c r="F16" i="21"/>
  <c r="G15" i="21"/>
  <c r="F15" i="21"/>
  <c r="G14" i="21"/>
  <c r="F14" i="21"/>
  <c r="G13" i="21"/>
  <c r="F13" i="21"/>
  <c r="G12" i="21"/>
  <c r="F12" i="21"/>
  <c r="G11" i="21"/>
  <c r="F11" i="21"/>
  <c r="G10" i="21"/>
  <c r="F10" i="21"/>
  <c r="G9" i="21"/>
  <c r="F9" i="21"/>
  <c r="G8" i="21"/>
  <c r="F8" i="21"/>
  <c r="G7" i="21"/>
  <c r="F7" i="21"/>
  <c r="G6" i="21"/>
  <c r="F6" i="21"/>
  <c r="G5" i="21"/>
  <c r="F5" i="21"/>
  <c r="G4" i="21"/>
  <c r="F4" i="21"/>
  <c r="T19" i="17"/>
  <c r="F40" i="17" l="1"/>
  <c r="J40" i="17"/>
  <c r="N40" i="17"/>
  <c r="R40" i="17"/>
  <c r="G40" i="17"/>
  <c r="K40" i="17"/>
  <c r="O40" i="17"/>
  <c r="S40" i="17"/>
  <c r="D40" i="17"/>
  <c r="H40" i="17"/>
  <c r="L40" i="17"/>
  <c r="P40" i="17"/>
  <c r="E40" i="17"/>
  <c r="I40" i="17"/>
  <c r="M40" i="17"/>
  <c r="Q40" i="17"/>
  <c r="U20" i="17"/>
  <c r="C40" i="17"/>
  <c r="T40" i="17"/>
  <c r="J4" i="15"/>
  <c r="J5" i="15"/>
  <c r="J6" i="15"/>
  <c r="J3" i="15"/>
  <c r="J7" i="15" l="1"/>
  <c r="T18" i="17"/>
  <c r="U19" i="17" s="1"/>
  <c r="I5" i="15"/>
  <c r="I4" i="15"/>
  <c r="I3" i="15"/>
  <c r="B48" i="15"/>
  <c r="C48" i="15"/>
  <c r="D48" i="15"/>
  <c r="E47" i="15"/>
  <c r="I6" i="15" s="1"/>
  <c r="E39" i="15"/>
  <c r="D39" i="15"/>
  <c r="C39" i="15"/>
  <c r="B39" i="15"/>
  <c r="B31" i="15"/>
  <c r="C31" i="15"/>
  <c r="D31" i="15"/>
  <c r="E31" i="15"/>
  <c r="B22" i="15"/>
  <c r="C22" i="15"/>
  <c r="D22" i="15"/>
  <c r="E22" i="15"/>
  <c r="S39" i="17" l="1"/>
  <c r="K39" i="17"/>
  <c r="R39" i="17"/>
  <c r="J39" i="17"/>
  <c r="C39" i="17"/>
  <c r="O39" i="17"/>
  <c r="F39" i="17"/>
  <c r="D39" i="17"/>
  <c r="N39" i="17"/>
  <c r="E39" i="17"/>
  <c r="Q39" i="17"/>
  <c r="M39" i="17"/>
  <c r="I39" i="17"/>
  <c r="I7" i="15"/>
  <c r="T39" i="17"/>
  <c r="P39" i="17"/>
  <c r="L39" i="17"/>
  <c r="H39" i="17"/>
  <c r="G39" i="17"/>
  <c r="S10" i="15"/>
  <c r="T11" i="15" s="1"/>
  <c r="E48" i="15"/>
  <c r="T17" i="17"/>
  <c r="D38" i="17" s="1"/>
  <c r="S38" i="17"/>
  <c r="Q10" i="15"/>
  <c r="R38" i="17" l="1"/>
  <c r="N38" i="17"/>
  <c r="J38" i="17"/>
  <c r="F38" i="17"/>
  <c r="O38" i="17"/>
  <c r="K38" i="17"/>
  <c r="G38" i="17"/>
  <c r="C38" i="17"/>
  <c r="Q38" i="17"/>
  <c r="M38" i="17"/>
  <c r="I38" i="17"/>
  <c r="E38" i="17"/>
  <c r="U18" i="17"/>
  <c r="T38" i="17"/>
  <c r="P38" i="17"/>
  <c r="L38" i="17"/>
  <c r="H38" i="17"/>
  <c r="R10" i="15"/>
  <c r="R11" i="15" s="1"/>
  <c r="F7" i="15"/>
  <c r="D7" i="15"/>
  <c r="G7" i="15"/>
  <c r="T16" i="17"/>
  <c r="U17" i="17" s="1"/>
  <c r="R37" i="17" l="1"/>
  <c r="N37" i="17"/>
  <c r="J37" i="17"/>
  <c r="F37" i="17"/>
  <c r="Q37" i="17"/>
  <c r="M37" i="17"/>
  <c r="I37" i="17"/>
  <c r="E37" i="17"/>
  <c r="C37" i="17"/>
  <c r="P37" i="17"/>
  <c r="L37" i="17"/>
  <c r="H37" i="17"/>
  <c r="D37" i="17"/>
  <c r="S37" i="17"/>
  <c r="O37" i="17"/>
  <c r="K37" i="17"/>
  <c r="G37" i="17"/>
  <c r="S11" i="15"/>
  <c r="P10" i="15"/>
  <c r="Q11" i="15" s="1"/>
  <c r="O10" i="15"/>
  <c r="P11" i="15" s="1"/>
  <c r="T37" i="17" l="1"/>
  <c r="T15" i="17"/>
  <c r="U16" i="17" l="1"/>
  <c r="S36" i="17"/>
  <c r="O36" i="17"/>
  <c r="K36" i="17"/>
  <c r="G36" i="17"/>
  <c r="E36" i="17"/>
  <c r="L36" i="17"/>
  <c r="H36" i="17"/>
  <c r="C36" i="17"/>
  <c r="R36" i="17"/>
  <c r="N36" i="17"/>
  <c r="J36" i="17"/>
  <c r="F36" i="17"/>
  <c r="P36" i="17"/>
  <c r="D36" i="17"/>
  <c r="Q36" i="17"/>
  <c r="M36" i="17"/>
  <c r="I36" i="17"/>
  <c r="D11" i="15"/>
  <c r="E11" i="15"/>
  <c r="F11" i="15"/>
  <c r="G11" i="15"/>
  <c r="H11" i="15"/>
  <c r="I11" i="15"/>
  <c r="J11" i="15"/>
  <c r="K11" i="15"/>
  <c r="L11" i="15"/>
  <c r="C11" i="15"/>
  <c r="N10" i="15"/>
  <c r="O11" i="15" s="1"/>
  <c r="T14" i="17"/>
  <c r="U15" i="17" s="1"/>
  <c r="P35" i="17" l="1"/>
  <c r="J35" i="17"/>
  <c r="H35" i="17"/>
  <c r="R35" i="17"/>
  <c r="N35" i="17"/>
  <c r="F35" i="17"/>
  <c r="T35" i="17"/>
  <c r="L35" i="17"/>
  <c r="D35" i="17"/>
  <c r="S35" i="17"/>
  <c r="O35" i="17"/>
  <c r="K35" i="17"/>
  <c r="G35" i="17"/>
  <c r="T36" i="17"/>
  <c r="C35" i="17"/>
  <c r="Q35" i="17"/>
  <c r="M35" i="17"/>
  <c r="I35" i="17"/>
  <c r="E35" i="17"/>
  <c r="T6" i="17"/>
  <c r="L27" i="17" s="1"/>
  <c r="T7" i="17"/>
  <c r="D28" i="17" s="1"/>
  <c r="T8" i="17"/>
  <c r="E29" i="17" s="1"/>
  <c r="T9" i="17"/>
  <c r="R30" i="17" s="1"/>
  <c r="T10" i="17"/>
  <c r="T11" i="17"/>
  <c r="F32" i="17" s="1"/>
  <c r="T12" i="17"/>
  <c r="E33" i="17" s="1"/>
  <c r="T13" i="17"/>
  <c r="T5" i="17"/>
  <c r="J28" i="17" l="1"/>
  <c r="P32" i="17"/>
  <c r="J32" i="17"/>
  <c r="R28" i="17"/>
  <c r="F34" i="17"/>
  <c r="J34" i="17"/>
  <c r="N34" i="17"/>
  <c r="R34" i="17"/>
  <c r="K34" i="17"/>
  <c r="O34" i="17"/>
  <c r="E34" i="17"/>
  <c r="M34" i="17"/>
  <c r="G34" i="17"/>
  <c r="S34" i="17"/>
  <c r="U14" i="17"/>
  <c r="Q34" i="17"/>
  <c r="D34" i="17"/>
  <c r="H34" i="17"/>
  <c r="L34" i="17"/>
  <c r="P34" i="17"/>
  <c r="T34" i="17"/>
  <c r="I34" i="17"/>
  <c r="E32" i="17"/>
  <c r="J30" i="17"/>
  <c r="S33" i="17"/>
  <c r="C33" i="17"/>
  <c r="P29" i="17"/>
  <c r="P33" i="17"/>
  <c r="H33" i="17"/>
  <c r="T32" i="17"/>
  <c r="N32" i="17"/>
  <c r="I32" i="17"/>
  <c r="D32" i="17"/>
  <c r="F30" i="17"/>
  <c r="O29" i="17"/>
  <c r="G29" i="17"/>
  <c r="Q28" i="17"/>
  <c r="I28" i="17"/>
  <c r="K33" i="17"/>
  <c r="O33" i="17"/>
  <c r="G33" i="17"/>
  <c r="R32" i="17"/>
  <c r="M32" i="17"/>
  <c r="H32" i="17"/>
  <c r="T29" i="17"/>
  <c r="L29" i="17"/>
  <c r="D29" i="17"/>
  <c r="N28" i="17"/>
  <c r="F28" i="17"/>
  <c r="H29" i="17"/>
  <c r="U13" i="17"/>
  <c r="U9" i="17"/>
  <c r="T33" i="17"/>
  <c r="L33" i="17"/>
  <c r="D33" i="17"/>
  <c r="Q32" i="17"/>
  <c r="L32" i="17"/>
  <c r="N30" i="17"/>
  <c r="S29" i="17"/>
  <c r="K29" i="17"/>
  <c r="C29" i="17"/>
  <c r="M28" i="17"/>
  <c r="E28" i="17"/>
  <c r="E31" i="17"/>
  <c r="I31" i="17"/>
  <c r="M31" i="17"/>
  <c r="Q31" i="17"/>
  <c r="G31" i="17"/>
  <c r="S31" i="17"/>
  <c r="F31" i="17"/>
  <c r="J31" i="17"/>
  <c r="N31" i="17"/>
  <c r="R31" i="17"/>
  <c r="C31" i="17"/>
  <c r="K31" i="17"/>
  <c r="O31" i="17"/>
  <c r="H31" i="17"/>
  <c r="T31" i="17"/>
  <c r="D31" i="17"/>
  <c r="P27" i="17"/>
  <c r="D26" i="17"/>
  <c r="H26" i="17"/>
  <c r="L26" i="17"/>
  <c r="P26" i="17"/>
  <c r="T26" i="17"/>
  <c r="E26" i="17"/>
  <c r="I26" i="17"/>
  <c r="M26" i="17"/>
  <c r="Q26" i="17"/>
  <c r="C26" i="17"/>
  <c r="J26" i="17"/>
  <c r="R26" i="17"/>
  <c r="F26" i="17"/>
  <c r="N26" i="17"/>
  <c r="G26" i="17"/>
  <c r="T27" i="17"/>
  <c r="S26" i="17"/>
  <c r="O26" i="17"/>
  <c r="P31" i="17"/>
  <c r="E27" i="17"/>
  <c r="I27" i="17"/>
  <c r="M27" i="17"/>
  <c r="Q27" i="17"/>
  <c r="C27" i="17"/>
  <c r="G27" i="17"/>
  <c r="K27" i="17"/>
  <c r="O27" i="17"/>
  <c r="D27" i="17"/>
  <c r="F27" i="17"/>
  <c r="J27" i="17"/>
  <c r="N27" i="17"/>
  <c r="R27" i="17"/>
  <c r="S27" i="17"/>
  <c r="U6" i="17"/>
  <c r="K26" i="17"/>
  <c r="L31" i="17"/>
  <c r="H27" i="17"/>
  <c r="M30" i="17"/>
  <c r="I30" i="17"/>
  <c r="R33" i="17"/>
  <c r="J33" i="17"/>
  <c r="F33" i="17"/>
  <c r="T30" i="17"/>
  <c r="P30" i="17"/>
  <c r="L30" i="17"/>
  <c r="H30" i="17"/>
  <c r="D30" i="17"/>
  <c r="R29" i="17"/>
  <c r="N29" i="17"/>
  <c r="J29" i="17"/>
  <c r="F29" i="17"/>
  <c r="T28" i="17"/>
  <c r="P28" i="17"/>
  <c r="L28" i="17"/>
  <c r="H28" i="17"/>
  <c r="Q30" i="17"/>
  <c r="E30" i="17"/>
  <c r="N33" i="17"/>
  <c r="U11" i="17"/>
  <c r="U7" i="17"/>
  <c r="C34" i="17"/>
  <c r="Q33" i="17"/>
  <c r="M33" i="17"/>
  <c r="I33" i="17"/>
  <c r="S32" i="17"/>
  <c r="O32" i="17"/>
  <c r="K32" i="17"/>
  <c r="G32" i="17"/>
  <c r="C32" i="17"/>
  <c r="S30" i="17"/>
  <c r="O30" i="17"/>
  <c r="K30" i="17"/>
  <c r="G30" i="17"/>
  <c r="C30" i="17"/>
  <c r="Q29" i="17"/>
  <c r="M29" i="17"/>
  <c r="I29" i="17"/>
  <c r="S28" i="17"/>
  <c r="O28" i="17"/>
  <c r="K28" i="17"/>
  <c r="G28" i="17"/>
  <c r="C28" i="17"/>
  <c r="U10" i="17"/>
  <c r="U12" i="17"/>
  <c r="U8" i="17"/>
  <c r="M10" i="15" l="1"/>
  <c r="M11" i="15" l="1"/>
  <c r="N11" i="15"/>
  <c r="F13" i="23"/>
  <c r="F5" i="23" l="1"/>
  <c r="F11" i="23"/>
  <c r="F9" i="23"/>
  <c r="F7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tc={2D15CB0D-50D4-4531-B115-C30133F68BE6}</author>
  </authors>
  <commentList>
    <comment ref="D24" authorId="0" shapeId="0" xr:uid="{2758AA94-C3F1-4398-AA1D-2EDBF14CCADA}">
      <text>
        <r>
          <rPr>
            <sz val="11"/>
            <color rgb="FF000000"/>
            <rFont val="Calibri"/>
            <family val="2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This figures have been revised from previous data received</t>
        </r>
      </text>
    </comment>
  </commentList>
</comments>
</file>

<file path=xl/sharedStrings.xml><?xml version="1.0" encoding="utf-8"?>
<sst xmlns="http://schemas.openxmlformats.org/spreadsheetml/2006/main" count="595" uniqueCount="298">
  <si>
    <t>Agriculture</t>
  </si>
  <si>
    <t>Others</t>
  </si>
  <si>
    <t>Industry</t>
  </si>
  <si>
    <t>Construction</t>
  </si>
  <si>
    <t xml:space="preserve"> Trade/General Commerce</t>
  </si>
  <si>
    <t xml:space="preserve"> Government</t>
  </si>
  <si>
    <t>Services</t>
  </si>
  <si>
    <t>Mining &amp; Quarrying</t>
  </si>
  <si>
    <t xml:space="preserve">Manufacturing </t>
  </si>
  <si>
    <t>Oil &amp; Gas</t>
  </si>
  <si>
    <t>Power and Energy</t>
  </si>
  <si>
    <t>Real Estate</t>
  </si>
  <si>
    <t>Finance, Insurance and Capital Market</t>
  </si>
  <si>
    <t>Education</t>
  </si>
  <si>
    <t xml:space="preserve"> General</t>
  </si>
  <si>
    <t>Information &amp; Communication</t>
  </si>
  <si>
    <t xml:space="preserve"> Transportation &amp; Storage</t>
  </si>
  <si>
    <t>Q1 2015</t>
  </si>
  <si>
    <t>Q1 2016</t>
  </si>
  <si>
    <t>Q2 2015</t>
  </si>
  <si>
    <t>Q3 2016</t>
  </si>
  <si>
    <t>Q3 2015</t>
  </si>
  <si>
    <t>Q4 2015</t>
  </si>
  <si>
    <t>Q2 2016</t>
  </si>
  <si>
    <t>CHEQUES</t>
  </si>
  <si>
    <t>NEFT</t>
  </si>
  <si>
    <t>ATM</t>
  </si>
  <si>
    <t>POS</t>
  </si>
  <si>
    <t>NIP</t>
  </si>
  <si>
    <t>Volume</t>
  </si>
  <si>
    <t>Q4 2016</t>
  </si>
  <si>
    <t>Executive Staff</t>
  </si>
  <si>
    <t>Senior Staff</t>
  </si>
  <si>
    <t>Junior Staff</t>
  </si>
  <si>
    <t>Contract Staff</t>
  </si>
  <si>
    <t>Total</t>
  </si>
  <si>
    <t>Q1 2017</t>
  </si>
  <si>
    <t>Quarter-Year</t>
  </si>
  <si>
    <t> </t>
  </si>
  <si>
    <t>Q2, 2014</t>
  </si>
  <si>
    <t>Q3, 2014</t>
  </si>
  <si>
    <t>Q4, 2014</t>
  </si>
  <si>
    <t>Q1, 2015</t>
  </si>
  <si>
    <t>Q2, 2015</t>
  </si>
  <si>
    <t>Q3, 2015</t>
  </si>
  <si>
    <t>Q4, 2015</t>
  </si>
  <si>
    <t>Q1, 2016</t>
  </si>
  <si>
    <t>Q2, 2016</t>
  </si>
  <si>
    <t>Q3, 2016</t>
  </si>
  <si>
    <t>Staff Strength</t>
  </si>
  <si>
    <t>Total Credit</t>
  </si>
  <si>
    <t>Quarter on Quarter Growth Rate %</t>
  </si>
  <si>
    <t>Q2 2017</t>
  </si>
  <si>
    <t>Q on Q growth %</t>
  </si>
  <si>
    <t>Q1 2014</t>
  </si>
  <si>
    <t>Q3 2017</t>
  </si>
  <si>
    <t>491,496.69</t>
  </si>
  <si>
    <t>11,761.54</t>
  </si>
  <si>
    <t>2,267,425.12</t>
  </si>
  <si>
    <t>3,542,289.06</t>
  </si>
  <si>
    <t>459,248.46</t>
  </si>
  <si>
    <t>653,606.29</t>
  </si>
  <si>
    <t>954,231.99</t>
  </si>
  <si>
    <t>1,369,946.93</t>
  </si>
  <si>
    <t>798,390.74</t>
  </si>
  <si>
    <t>916,848.46</t>
  </si>
  <si>
    <t>77,185.83</t>
  </si>
  <si>
    <t>1,141,452.78</t>
  </si>
  <si>
    <t>296,871.79</t>
  </si>
  <si>
    <t>1,287,117.91</t>
  </si>
  <si>
    <t>822,626.60</t>
  </si>
  <si>
    <t>373,260.09</t>
  </si>
  <si>
    <t>361,538.63</t>
  </si>
  <si>
    <t>DOMESTIC CREDIT  (NET)</t>
  </si>
  <si>
    <t>Claims on Federal Government (Net)</t>
  </si>
  <si>
    <t>By   Monetary  Authorities</t>
  </si>
  <si>
    <t>By Commercial Banks</t>
  </si>
  <si>
    <t>By Merchant Banks</t>
  </si>
  <si>
    <t>By  Non Interest Banks</t>
  </si>
  <si>
    <t>Claims on Private Sector</t>
  </si>
  <si>
    <t>Claims on State and Local Govts:</t>
  </si>
  <si>
    <t>Claims on Non-Financial Public Enterprises:</t>
  </si>
  <si>
    <t>Claims on Other  Private Sector:*</t>
  </si>
  <si>
    <t xml:space="preserve">By   Monetary  Authorities </t>
  </si>
  <si>
    <t>Q4 2017</t>
  </si>
  <si>
    <t>m-Cash</t>
  </si>
  <si>
    <t>REMITA</t>
  </si>
  <si>
    <t>CENTRAL PAY</t>
  </si>
  <si>
    <t xml:space="preserve"> Demand Deposits </t>
  </si>
  <si>
    <t xml:space="preserve">   Private  Sector  Deposits at CBN</t>
  </si>
  <si>
    <t xml:space="preserve">   Private  Sector  Deposits at Commercial Banks</t>
  </si>
  <si>
    <t xml:space="preserve">   Private  Sector  Deposits at Merchant Banks</t>
  </si>
  <si>
    <t xml:space="preserve">   Private  Sector  Deposits at Non Interest Banks</t>
  </si>
  <si>
    <t>Time and Savings Deposits of:</t>
  </si>
  <si>
    <t xml:space="preserve">                   Of Which: Foreign Currency Deposit </t>
  </si>
  <si>
    <t>Merchant Banks</t>
  </si>
  <si>
    <t>Q1 2018</t>
  </si>
  <si>
    <t>INTERNET (WEB)</t>
  </si>
  <si>
    <t>Month</t>
  </si>
  <si>
    <t>CBs</t>
  </si>
  <si>
    <t>MBs</t>
  </si>
  <si>
    <t>NIB</t>
  </si>
  <si>
    <t>DMBs STAFF STRENGTH (DECEMBER 2017)</t>
  </si>
  <si>
    <t>DMBs STAFF STRENGTH (MARCH 2018)</t>
  </si>
  <si>
    <t>Note: CB = Commercial Banks; MBs = Merchant Banks; NIB = Non-Interest Banks; DMBs = Deposit Money Banks</t>
  </si>
  <si>
    <t>Q2 2018</t>
  </si>
  <si>
    <t>DMBs TOTAL</t>
  </si>
  <si>
    <t>DMBs STAFF STRENGTH (JUNE2018)</t>
  </si>
  <si>
    <t>Total Banking Sector</t>
  </si>
  <si>
    <t>Y on Y growth %</t>
  </si>
  <si>
    <t xml:space="preserve">Banking Sector Credit to Private Sector (N'Million) </t>
  </si>
  <si>
    <t>Banking Sector Credit to Private Sector Sectoral Share as a % of Total Credit</t>
  </si>
  <si>
    <t xml:space="preserve">NET DOMESTIC CREDIT BREAKDOWN </t>
  </si>
  <si>
    <t>Of Which NNPC Oil and Gas Revenue from DMBs</t>
  </si>
  <si>
    <t>BORROWERS  FROM DEPOSIT MONEY BANKS</t>
  </si>
  <si>
    <t>NO OF CUSTOMERS</t>
  </si>
  <si>
    <t>AMOUNT</t>
  </si>
  <si>
    <t>NAIRA BILLION</t>
  </si>
  <si>
    <t>UP TO N1.0M</t>
  </si>
  <si>
    <t>ABOVE N1.0M TO N10M</t>
  </si>
  <si>
    <t>ABOVE N10M TO N50M</t>
  </si>
  <si>
    <t>ABOVE N50M TO N100M</t>
  </si>
  <si>
    <t>ABOVE N100M TO N500M</t>
  </si>
  <si>
    <t>ABOVE N500M TO N1.0B</t>
  </si>
  <si>
    <t>ABOVE N1.0B</t>
  </si>
  <si>
    <t>TOTAL</t>
  </si>
  <si>
    <t>DISTRIBUTION  OF LOANS UNDER THE AGRICULTURE CREDIT GUARANTEE SCHEME FUND</t>
  </si>
  <si>
    <t xml:space="preserve">CATEGORY </t>
  </si>
  <si>
    <t>VOLUME</t>
  </si>
  <si>
    <t>VALUE (N' THOUSANDS)</t>
  </si>
  <si>
    <t>PERCENT VOLUME (%)</t>
  </si>
  <si>
    <t>PERCENT VALUE (%)</t>
  </si>
  <si>
    <t>N100,000 AND BELOW</t>
  </si>
  <si>
    <t>ABOVE N100,000</t>
  </si>
  <si>
    <t>N</t>
  </si>
  <si>
    <t>REMITTANCE IN NAIRA BILLION</t>
  </si>
  <si>
    <t>INWARD REMITTANCE</t>
  </si>
  <si>
    <t>OUTWARD REMITTANCE</t>
  </si>
  <si>
    <t>Q3 2018</t>
  </si>
  <si>
    <t>DMBs STAFF STRENGTH (SEPTEMBER 2018)</t>
  </si>
  <si>
    <t>Non Performing Loans/Total Loans</t>
  </si>
  <si>
    <t>ITEMS</t>
  </si>
  <si>
    <t>Gross loans  (NGN)</t>
  </si>
  <si>
    <t>Loans (after specific provisions)  (NGN)</t>
  </si>
  <si>
    <t>Nonperforming loans (NGN)</t>
  </si>
  <si>
    <t>Non Performing Loans/Total Loans %</t>
  </si>
  <si>
    <t>(after specific provisions) %</t>
  </si>
  <si>
    <t>1ST QTR 2011</t>
  </si>
  <si>
    <t>2ND QTR 2011</t>
  </si>
  <si>
    <t>3RD QTR 2011</t>
  </si>
  <si>
    <t>4TH QTR 2011</t>
  </si>
  <si>
    <t>1ST QTR 2012</t>
  </si>
  <si>
    <t>2nd QTR 2012</t>
  </si>
  <si>
    <t>3RD QTR 2012</t>
  </si>
  <si>
    <t>4TH QTR 2012</t>
  </si>
  <si>
    <t>1st QTR 2013</t>
  </si>
  <si>
    <t>2nd QTR 2013</t>
  </si>
  <si>
    <t>3RD QTR 2013</t>
  </si>
  <si>
    <t>4th QTR 2013</t>
  </si>
  <si>
    <t>1st QTR 2014</t>
  </si>
  <si>
    <t>2nd QTR 2014</t>
  </si>
  <si>
    <t>3RD QTR 2014</t>
  </si>
  <si>
    <t>4th QTR 2014</t>
  </si>
  <si>
    <t>1ST QTR 2015</t>
  </si>
  <si>
    <t>2nd QTR 2015</t>
  </si>
  <si>
    <t>3rd QTR 2015</t>
  </si>
  <si>
    <t>4th QTR 2015</t>
  </si>
  <si>
    <t>1st QTR 2016</t>
  </si>
  <si>
    <t>2nd QTR 2016</t>
  </si>
  <si>
    <t>3rd QTR 2016</t>
  </si>
  <si>
    <t>4th QTR 2016</t>
  </si>
  <si>
    <t>1st QTR 2017</t>
  </si>
  <si>
    <t>2nd QTR 2017</t>
  </si>
  <si>
    <t>3rd QTR 2017</t>
  </si>
  <si>
    <t>4th QTR 2017</t>
  </si>
  <si>
    <t>1st QTR 2018</t>
  </si>
  <si>
    <t>2nd QTR 2018</t>
  </si>
  <si>
    <t>3rd QTR 2018</t>
  </si>
  <si>
    <t>Q4 2018</t>
  </si>
  <si>
    <t>*PROVISIONAL</t>
  </si>
  <si>
    <r>
      <t xml:space="preserve">*NAPS </t>
    </r>
    <r>
      <rPr>
        <sz val="11"/>
        <color rgb="FF000000"/>
        <rFont val="Calibri Light"/>
        <family val="2"/>
      </rPr>
      <t xml:space="preserve">effective October 2018, data for NAPs will comprise of NEFT/NAPS/PMS </t>
    </r>
  </si>
  <si>
    <t>Source:</t>
  </si>
  <si>
    <t>NIBSS, Switches, MMOs</t>
  </si>
  <si>
    <t>note: November 2018 figures are provisional</t>
  </si>
  <si>
    <t>DATA ON ALL PAYMENTS CHANNELS FOR 2018</t>
  </si>
  <si>
    <t>values in naira</t>
  </si>
  <si>
    <t>Value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</si>
  <si>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</si>
  <si>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</si>
  <si>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</si>
  <si>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</si>
  <si>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</si>
  <si>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</si>
  <si>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</si>
  <si>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</si>
  <si>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</si>
  <si>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</si>
  <si>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</si>
  <si>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</si>
  <si>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MOBILE PAYMENTS</t>
  </si>
  <si>
    <t>EBILLSPAY</t>
  </si>
  <si>
    <t>*NAPS</t>
  </si>
  <si>
    <t xml:space="preserve">Volume </t>
  </si>
  <si>
    <t xml:space="preserve">Value </t>
  </si>
  <si>
    <t xml:space="preserve">        Microfinance Banks</t>
  </si>
  <si>
    <t xml:space="preserve">        Primary Mortgage Banks</t>
  </si>
  <si>
    <t>By  Primary Mortgage Banks</t>
  </si>
  <si>
    <t>By  Microfinance Banks</t>
  </si>
  <si>
    <t>DMBs STAFF STRENGTH</t>
  </si>
  <si>
    <t>DMBs STAFF STRENGTH (DECEMBER 2018)</t>
  </si>
  <si>
    <t>DMBs Total</t>
  </si>
  <si>
    <t>Totals</t>
  </si>
  <si>
    <t>Q1 2019</t>
  </si>
  <si>
    <t>1st QTR 2019*</t>
  </si>
  <si>
    <t>4TH QTR 2018</t>
  </si>
  <si>
    <t>DATA ON ALL PAYMENTS CHANNELS FOR 2019</t>
  </si>
  <si>
    <t>JAN</t>
  </si>
  <si>
    <t>FEB</t>
  </si>
  <si>
    <t>MARCH</t>
  </si>
  <si>
    <t>VALUE</t>
  </si>
  <si>
    <t>INTERNET(WEB)</t>
  </si>
  <si>
    <t>m-CASH</t>
  </si>
  <si>
    <t>NAPS</t>
  </si>
  <si>
    <t>DMBs STAFF STRENGTH MARCH 2019)</t>
  </si>
  <si>
    <t xml:space="preserve">Staff Strength in the Banking Sector </t>
  </si>
  <si>
    <t xml:space="preserve">Memo: Claims on Federal Government (net) less FMA </t>
  </si>
  <si>
    <t>Memo: Federation and Mirror Accounts (FMA)</t>
  </si>
  <si>
    <t>MA:Claims on Federal Government</t>
  </si>
  <si>
    <t xml:space="preserve">   Private  Sector  Deposits at PMBs</t>
  </si>
  <si>
    <t xml:space="preserve">   Private  Sector  Deposits at MFBs</t>
  </si>
  <si>
    <t>DEMAND, TIME &amp; SAVINGS DEPOSITS</t>
  </si>
  <si>
    <t xml:space="preserve">            Commercial Banks </t>
  </si>
  <si>
    <t xml:space="preserve">        Non Interest Banks</t>
  </si>
  <si>
    <t>Interest rate band</t>
  </si>
  <si>
    <t>Less than 10%</t>
  </si>
  <si>
    <t>N'000</t>
  </si>
  <si>
    <t>No of Customers</t>
  </si>
  <si>
    <t>10-15%</t>
  </si>
  <si>
    <t>16-20%</t>
  </si>
  <si>
    <t>Above 20%</t>
  </si>
  <si>
    <t>N ' Billion</t>
  </si>
  <si>
    <t>%</t>
  </si>
  <si>
    <t>TOP 100 CUSTOMERS</t>
  </si>
  <si>
    <t>TOP 50 CUSTOMERS</t>
  </si>
  <si>
    <t>TOP 20 CUSTOMERS</t>
  </si>
  <si>
    <t>TOP 10 CUSTOMERS</t>
  </si>
  <si>
    <t>TOP 5 CUSTOMERS</t>
  </si>
  <si>
    <t>% of  credit to Total Credit</t>
  </si>
  <si>
    <t>% of  customers to Total customers</t>
  </si>
  <si>
    <t>Obligor Concentration at at End April</t>
  </si>
  <si>
    <t>As at end Q1 2019</t>
  </si>
  <si>
    <t>TOTAL CREDITS @ Q1 2019</t>
  </si>
  <si>
    <t>All others (1,887,877 customers)</t>
  </si>
  <si>
    <t>Sector</t>
  </si>
  <si>
    <t>Total Loan Portfolio N'Bn</t>
  </si>
  <si>
    <t>Naira Component N'Bn</t>
  </si>
  <si>
    <t>% of sector N'Bn</t>
  </si>
  <si>
    <t>FCY component N'Bn</t>
  </si>
  <si>
    <t>% of sector %</t>
  </si>
  <si>
    <t>OIL AND GAS</t>
  </si>
  <si>
    <t>MANUFACTURING</t>
  </si>
  <si>
    <t>GOVERNMENTS</t>
  </si>
  <si>
    <t>GENERAL COMMERCE</t>
  </si>
  <si>
    <t xml:space="preserve">GENERAL </t>
  </si>
  <si>
    <t>FINANCE AND INSURANCE</t>
  </si>
  <si>
    <t>POWER AND ENERGY</t>
  </si>
  <si>
    <t>AGRICULTURE FORESTRY AND FISHING</t>
  </si>
  <si>
    <t>CONSTRUCTION</t>
  </si>
  <si>
    <t>INFORMATION AND COMMUNICATION</t>
  </si>
  <si>
    <t>REAL ESTATE ACTIVITIES</t>
  </si>
  <si>
    <t>TRANSPORTATION AND STORAGE</t>
  </si>
  <si>
    <t>CAPITAL MARKET</t>
  </si>
  <si>
    <t>PROFESSIONAL, SCIENTIFIC AND TECHNICAL ACTIVITIES</t>
  </si>
  <si>
    <t>PUBLIC UTILITIES</t>
  </si>
  <si>
    <t>EDUCATION</t>
  </si>
  <si>
    <t>HUMAN HEALTH AND SOCIAL WORK ACTIVITIES</t>
  </si>
  <si>
    <t>ADMINISTRATIVE AND SUPPORT SERVICE ACTIVITIES</t>
  </si>
  <si>
    <t>WATER SUPPLY SEWERAGE, WASTE MANAGEMENT AND REDEDIATION ACTIVITIES</t>
  </si>
  <si>
    <t>ARTS, ENTERTAINMENT AND RECREATION</t>
  </si>
  <si>
    <t>MINING AND QUARRYING</t>
  </si>
  <si>
    <t>ACTIVITIES EXTRATERRITORIAL ORGANISATION AND BODIES</t>
  </si>
  <si>
    <t>BUSINESS LINE</t>
  </si>
  <si>
    <t>Change in NPLs</t>
  </si>
  <si>
    <t>Total NPLs</t>
  </si>
  <si>
    <t>Percentage</t>
  </si>
  <si>
    <t>N'Bn</t>
  </si>
  <si>
    <t xml:space="preserve"> N'Bn</t>
  </si>
  <si>
    <t>AGRICULTURE, FORESTRY AND FISHING</t>
  </si>
  <si>
    <t>GOVERNMENT</t>
  </si>
  <si>
    <t>INDUSTRY</t>
  </si>
  <si>
    <t>Total Loan Portfolio N'Bn as at end Apr 2019</t>
  </si>
  <si>
    <t xml:space="preserve">End Apr.18            </t>
  </si>
  <si>
    <t>End Apr.19</t>
  </si>
  <si>
    <r>
      <t xml:space="preserve">Dissagregation of Credit by Domestic and Foreign Currency </t>
    </r>
    <r>
      <rPr>
        <b/>
        <sz val="18"/>
        <color rgb="FFFF0000"/>
        <rFont val="Calibri"/>
        <family val="2"/>
        <scheme val="minor"/>
      </rPr>
      <t>(As at Apr 2019)</t>
    </r>
  </si>
  <si>
    <r>
      <rPr>
        <b/>
        <i/>
        <sz val="11"/>
        <rFont val="Calibri"/>
        <family val="2"/>
        <scheme val="minor"/>
      </rPr>
      <t>Obligor Concentration</t>
    </r>
    <r>
      <rPr>
        <b/>
        <i/>
        <sz val="11"/>
        <color rgb="FFFF0000"/>
        <rFont val="Calibri"/>
        <family val="2"/>
        <scheme val="minor"/>
      </rPr>
      <t xml:space="preserve"> at at End April</t>
    </r>
  </si>
  <si>
    <t xml:space="preserve">Non Performing Loans </t>
  </si>
  <si>
    <t>Total Loan Portfolio by Domestic and Foreign Component</t>
  </si>
  <si>
    <r>
      <t xml:space="preserve">Year on Year Sectoral Change in Non Performing Loans (NPLS) by Sector </t>
    </r>
    <r>
      <rPr>
        <b/>
        <sz val="16"/>
        <color rgb="FFFF0000"/>
        <rFont val="Calibri"/>
        <family val="2"/>
        <scheme val="minor"/>
      </rPr>
      <t>as at April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</si>
</sst>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&quot;£&quot;* #,##0.00_-;\-&quot;£&quot;* #,##0.00_-;_-&quot;£&quot;* &quot;-&quot;??_-;_-@_-"/>
    <numFmt numFmtId="169" formatCode="#,##0.0_);\(#,##0.0\)"/>
    <numFmt numFmtId="170" formatCode="_(* #,##0.0_);_(* \(#,##0.0\);_(* &quot;-&quot;??_);_(@_)"/>
    <numFmt numFmtId="171" formatCode="0.000_)"/>
    <numFmt numFmtId="172" formatCode="_(* #,##0.000_);_(* \(#,##0.000\);_(* &quot;-&quot;??_);_(@_)"/>
    <numFmt numFmtId="173" formatCode="0.0"/>
    <numFmt numFmtId="174" formatCode="#,##0.0"/>
    <numFmt numFmtId="175" formatCode="_-* #,##0.0_-;\-* #,##0.0_-;_-* &quot;-&quot;??_-;_-@_-"/>
    <numFmt numFmtId="176" formatCode="_-* #,##0_-;\-* #,##0_-;_-* &quot;-&quot;??_-;_-@_-"/>
    <numFmt numFmtId="177" formatCode="General_)"/>
    <numFmt numFmtId="178" formatCode="#,##0.0000_);\(#,##0.0000\)"/>
    <numFmt numFmtId="179" formatCode="0.0000"/>
    <numFmt numFmtId="180" formatCode="0.0_)"/>
    <numFmt numFmtId="181" formatCode="_(* #,##0_);_(* \(#,##0\);_(* &quot;-&quot;??_);_(@_)"/>
    <numFmt numFmtId="182" formatCode="[$-409]mmm\-yy;@"/>
    <numFmt numFmtId="183" formatCode="_-* #,##0_-;\-* #,##0_-;_-* &quot;-&quot;??_-;_-@"/>
  </numFmts>
  <fonts count="103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name val="Arial Narrow"/>
      <family val="2"/>
    </font>
    <font>
      <sz val="12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0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2"/>
      <name val="SWISS"/>
    </font>
    <font>
      <b/>
      <sz val="11"/>
      <color indexed="63"/>
      <name val="Calibri"/>
      <family val="2"/>
    </font>
    <font>
      <b/>
      <sz val="6.15"/>
      <name val="Arial"/>
      <family val="2"/>
    </font>
    <font>
      <b/>
      <sz val="4.5"/>
      <name val="Arial"/>
      <family val="2"/>
    </font>
    <font>
      <sz val="6.15"/>
      <name val="Arial"/>
      <family val="2"/>
    </font>
    <font>
      <sz val="4.5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2"/>
      <color indexed="12"/>
      <name val="Arial"/>
      <family val="2"/>
    </font>
    <font>
      <sz val="10"/>
      <color indexed="26"/>
      <name val="Mangal"/>
      <family val="2"/>
    </font>
    <font>
      <sz val="10"/>
      <color indexed="9"/>
      <name val="Mang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Lucida Sans Unicode"/>
      <family val="2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b/>
      <sz val="12"/>
      <name val="Cambria"/>
      <family val="1"/>
      <scheme val="major"/>
    </font>
    <font>
      <b/>
      <sz val="11"/>
      <color theme="1"/>
      <name val="Calibri"/>
      <family val="2"/>
      <scheme val="minor"/>
    </font>
    <font>
      <b/>
      <sz val="16"/>
      <name val="Cambria"/>
      <family val="1"/>
      <scheme val="maj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9"/>
      <name val="Cambria"/>
      <family val="1"/>
      <scheme val="major"/>
    </font>
    <font>
      <b/>
      <sz val="12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0"/>
      <color rgb="FF002060"/>
      <name val="Cambria"/>
      <family val="1"/>
      <scheme val="maj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Times New Roman"/>
      <family val="1"/>
    </font>
    <font>
      <sz val="12"/>
      <name val="Cambria"/>
      <family val="1"/>
      <scheme val="major"/>
    </font>
    <font>
      <b/>
      <sz val="10"/>
      <color rgb="FFFF0000"/>
      <name val="Times New Roman"/>
      <family val="1"/>
    </font>
    <font>
      <sz val="11"/>
      <color theme="1"/>
      <name val="Corbe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Corbel"/>
      <family val="2"/>
    </font>
    <font>
      <b/>
      <u/>
      <sz val="12"/>
      <color rgb="FF000000"/>
      <name val="Cambria"/>
      <family val="1"/>
    </font>
    <font>
      <u/>
      <sz val="12"/>
      <color rgb="FF000000"/>
      <name val="Cambria"/>
      <family val="1"/>
    </font>
    <font>
      <sz val="12"/>
      <color rgb="FF000000"/>
      <name val="Cambria"/>
      <family val="1"/>
    </font>
    <font>
      <b/>
      <sz val="12"/>
      <color rgb="FF000000"/>
      <name val="Cambria"/>
      <family val="1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2"/>
      <color theme="1"/>
      <name val="Cambria"/>
      <family val="1"/>
      <scheme val="major"/>
    </font>
    <font>
      <u/>
      <sz val="12"/>
      <color theme="1"/>
      <name val="Cambria"/>
      <family val="1"/>
      <scheme val="major"/>
    </font>
    <font>
      <b/>
      <sz val="12"/>
      <name val="Times New Roman"/>
      <family val="1"/>
    </font>
    <font>
      <sz val="11"/>
      <color theme="3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 Light"/>
      <family val="2"/>
    </font>
    <font>
      <b/>
      <sz val="15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sz val="10"/>
      <color rgb="FF333333"/>
      <name val="Calibri"/>
      <family val="2"/>
    </font>
    <font>
      <sz val="11"/>
      <color rgb="FF000000"/>
      <name val="Calibri"/>
      <family val="2"/>
    </font>
    <font>
      <sz val="10"/>
      <color theme="3"/>
      <name val="Times New Roman"/>
      <family val="1"/>
    </font>
    <font>
      <b/>
      <u/>
      <sz val="14"/>
      <color rgb="FF000000"/>
      <name val="Calibri"/>
      <family val="2"/>
    </font>
    <font>
      <u/>
      <sz val="11"/>
      <color rgb="FF000000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rgb="FFFF0000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rgb="FF333333"/>
      <name val="Arial Narrow"/>
      <family val="2"/>
    </font>
    <font>
      <b/>
      <sz val="12"/>
      <color rgb="FFFF0000"/>
      <name val="Arial Narrow"/>
      <family val="2"/>
    </font>
    <font>
      <b/>
      <u/>
      <sz val="14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0"/>
      <name val="Times New Roman"/>
      <family val="1"/>
    </font>
    <font>
      <u val="singleAccounting"/>
      <sz val="10"/>
      <name val="Times New Roman"/>
      <family val="1"/>
    </font>
    <font>
      <b/>
      <i/>
      <sz val="11"/>
      <color rgb="FFFF0000"/>
      <name val="Calibri"/>
      <family val="2"/>
      <scheme val="minor"/>
    </font>
    <font>
      <b/>
      <u/>
      <sz val="10"/>
      <name val="Times New Roman"/>
      <family val="1"/>
    </font>
    <font>
      <b/>
      <sz val="18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  <bgColor indexed="9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6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9"/>
        <bgColor rgb="FFFFFFFF"/>
      </patternFill>
    </fill>
    <fill>
      <patternFill patternType="solid">
        <fgColor rgb="FFFFC000"/>
        <bgColor rgb="FFFFC000"/>
      </patternFill>
    </fill>
    <fill>
      <patternFill patternType="solid">
        <fgColor rgb="FFF8FBFC"/>
        <bgColor rgb="FFF8FBFC"/>
      </patternFill>
    </fill>
    <fill>
      <patternFill patternType="solid">
        <fgColor theme="0"/>
        <bgColor rgb="FFFFFFFF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/>
        <bgColor indexed="64"/>
      </patternFill>
    </fill>
  </fills>
  <borders count="7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A8D08D"/>
      </left>
      <right/>
      <top style="thin">
        <color rgb="FFA8D08D"/>
      </top>
      <bottom style="thin">
        <color rgb="FF70AD47"/>
      </bottom>
      <diagonal/>
    </border>
    <border>
      <left/>
      <right/>
      <top style="thin">
        <color rgb="FFA8D08D"/>
      </top>
      <bottom style="thin">
        <color rgb="FF70AD47"/>
      </bottom>
      <diagonal/>
    </border>
    <border>
      <left/>
      <right style="thin">
        <color rgb="FFA8D08D"/>
      </right>
      <top style="thin">
        <color rgb="FFA8D08D"/>
      </top>
      <bottom style="thin">
        <color rgb="FF70AD47"/>
      </bottom>
      <diagonal/>
    </border>
    <border>
      <left style="thin">
        <color rgb="FFA8D08D"/>
      </left>
      <right style="thin">
        <color rgb="FFA8D08D"/>
      </right>
      <top style="thin">
        <color rgb="FFA8D08D"/>
      </top>
      <bottom style="thin">
        <color rgb="FFA8D08D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A8D08D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EBEBEB"/>
      </left>
      <right style="thin">
        <color rgb="FFEBEBEB"/>
      </right>
      <top style="thin">
        <color rgb="FFCAC9D9"/>
      </top>
      <bottom style="thin">
        <color rgb="FFEBEBEB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622">
    <xf numFmtId="0" fontId="0" fillId="0" borderId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1" fillId="0" borderId="0" applyFont="0" applyFill="0" applyBorder="0" applyAlignment="0" applyProtection="0"/>
    <xf numFmtId="174" fontId="31" fillId="0" borderId="0" applyFont="0" applyFill="0" applyBorder="0" applyAlignment="0" applyProtection="0"/>
    <xf numFmtId="167" fontId="1" fillId="0" borderId="0" applyFont="0" applyFill="0" applyBorder="0" applyAlignment="0" applyProtection="0"/>
    <xf numFmtId="174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" fillId="0" borderId="0" applyFont="0" applyFill="0" applyBorder="0" applyAlignment="0" applyProtection="0"/>
    <xf numFmtId="174" fontId="31" fillId="0" borderId="0" applyFont="0" applyFill="0" applyBorder="0" applyAlignment="0" applyProtection="0"/>
    <xf numFmtId="167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74" fontId="31" fillId="0" borderId="0" applyFont="0" applyFill="0" applyBorder="0" applyAlignment="0" applyProtection="0"/>
    <xf numFmtId="167" fontId="1" fillId="0" borderId="0" applyFont="0" applyFill="0" applyBorder="0" applyAlignment="0" applyProtection="0"/>
    <xf numFmtId="174" fontId="3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173" fontId="1" fillId="0" borderId="0" applyFont="0" applyFill="0" applyBorder="0" applyAlignment="0" applyProtection="0"/>
    <xf numFmtId="167" fontId="3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7" fillId="0" borderId="0" applyFont="0" applyFill="0" applyBorder="0" applyAlignment="0" applyProtection="0"/>
    <xf numFmtId="17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7" fontId="8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74" fontId="7" fillId="0" borderId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37" fontId="11" fillId="0" borderId="0" applyNumberFormat="0" applyFont="0" applyFill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165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8" fillId="23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178" fontId="7" fillId="0" borderId="0"/>
    <xf numFmtId="179" fontId="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1" fillId="0" borderId="0"/>
    <xf numFmtId="0" fontId="31" fillId="0" borderId="0"/>
    <xf numFmtId="171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24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8" fillId="23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8" fillId="23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 applyAlignmen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9" fillId="24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9" fillId="24" borderId="0"/>
    <xf numFmtId="0" fontId="18" fillId="23" borderId="0"/>
    <xf numFmtId="0" fontId="1" fillId="0" borderId="0"/>
    <xf numFmtId="0" fontId="7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39" borderId="25" applyNumberFormat="0" applyFont="0" applyAlignment="0" applyProtection="0"/>
    <xf numFmtId="0" fontId="2" fillId="39" borderId="25" applyNumberFormat="0" applyFont="0" applyAlignment="0" applyProtection="0"/>
    <xf numFmtId="0" fontId="2" fillId="39" borderId="25" applyNumberFormat="0" applyFont="0" applyAlignment="0" applyProtection="0"/>
    <xf numFmtId="0" fontId="2" fillId="39" borderId="25" applyNumberFormat="0" applyFont="0" applyAlignment="0" applyProtection="0"/>
    <xf numFmtId="0" fontId="2" fillId="39" borderId="25" applyNumberFormat="0" applyFont="0" applyAlignment="0" applyProtection="0"/>
    <xf numFmtId="0" fontId="2" fillId="39" borderId="25" applyNumberFormat="0" applyFont="0" applyAlignment="0" applyProtection="0"/>
    <xf numFmtId="0" fontId="2" fillId="39" borderId="25" applyNumberFormat="0" applyFont="0" applyAlignment="0" applyProtection="0"/>
    <xf numFmtId="0" fontId="2" fillId="39" borderId="25" applyNumberFormat="0" applyFont="0" applyAlignment="0" applyProtection="0"/>
    <xf numFmtId="0" fontId="2" fillId="39" borderId="25" applyNumberFormat="0" applyFont="0" applyAlignment="0" applyProtection="0"/>
    <xf numFmtId="0" fontId="2" fillId="39" borderId="25" applyNumberFormat="0" applyFont="0" applyAlignment="0" applyProtection="0"/>
    <xf numFmtId="0" fontId="2" fillId="39" borderId="25" applyNumberFormat="0" applyFont="0" applyAlignment="0" applyProtection="0"/>
    <xf numFmtId="0" fontId="31" fillId="39" borderId="25" applyNumberFormat="0" applyFont="0" applyAlignment="0" applyProtection="0"/>
    <xf numFmtId="0" fontId="31" fillId="39" borderId="25" applyNumberFormat="0" applyFont="0" applyAlignment="0" applyProtection="0"/>
    <xf numFmtId="0" fontId="31" fillId="39" borderId="25" applyNumberFormat="0" applyFont="0" applyAlignment="0" applyProtection="0"/>
    <xf numFmtId="0" fontId="2" fillId="39" borderId="25" applyNumberFormat="0" applyFont="0" applyAlignment="0" applyProtection="0"/>
    <xf numFmtId="0" fontId="2" fillId="39" borderId="25" applyNumberFormat="0" applyFont="0" applyAlignment="0" applyProtection="0"/>
    <xf numFmtId="0" fontId="2" fillId="39" borderId="25" applyNumberFormat="0" applyFont="0" applyAlignment="0" applyProtection="0"/>
    <xf numFmtId="0" fontId="2" fillId="39" borderId="25" applyNumberFormat="0" applyFont="0" applyAlignment="0" applyProtection="0"/>
    <xf numFmtId="0" fontId="2" fillId="39" borderId="25" applyNumberFormat="0" applyFont="0" applyAlignment="0" applyProtection="0"/>
    <xf numFmtId="0" fontId="2" fillId="39" borderId="25" applyNumberFormat="0" applyFont="0" applyAlignment="0" applyProtection="0"/>
    <xf numFmtId="0" fontId="2" fillId="39" borderId="25" applyNumberFormat="0" applyFont="0" applyAlignment="0" applyProtection="0"/>
    <xf numFmtId="0" fontId="2" fillId="39" borderId="25" applyNumberFormat="0" applyFont="0" applyAlignment="0" applyProtection="0"/>
    <xf numFmtId="0" fontId="2" fillId="39" borderId="25" applyNumberFormat="0" applyFont="0" applyAlignment="0" applyProtection="0"/>
    <xf numFmtId="0" fontId="2" fillId="39" borderId="25" applyNumberFormat="0" applyFont="0" applyAlignment="0" applyProtection="0"/>
    <xf numFmtId="0" fontId="31" fillId="39" borderId="25" applyNumberFormat="0" applyFont="0" applyAlignment="0" applyProtection="0"/>
    <xf numFmtId="0" fontId="2" fillId="39" borderId="25" applyNumberFormat="0" applyFont="0" applyAlignment="0" applyProtection="0"/>
    <xf numFmtId="0" fontId="2" fillId="25" borderId="7" applyNumberFormat="0" applyFont="0" applyAlignment="0" applyProtection="0"/>
    <xf numFmtId="0" fontId="31" fillId="39" borderId="25" applyNumberFormat="0" applyFont="0" applyAlignment="0" applyProtection="0"/>
    <xf numFmtId="0" fontId="2" fillId="39" borderId="25" applyNumberFormat="0" applyFont="0" applyAlignment="0" applyProtection="0"/>
    <xf numFmtId="0" fontId="2" fillId="39" borderId="25" applyNumberFormat="0" applyFont="0" applyAlignment="0" applyProtection="0"/>
    <xf numFmtId="0" fontId="2" fillId="39" borderId="25" applyNumberFormat="0" applyFont="0" applyAlignment="0" applyProtection="0"/>
    <xf numFmtId="0" fontId="2" fillId="39" borderId="25" applyNumberFormat="0" applyFont="0" applyAlignment="0" applyProtection="0"/>
    <xf numFmtId="0" fontId="2" fillId="39" borderId="25" applyNumberFormat="0" applyFont="0" applyAlignment="0" applyProtection="0"/>
    <xf numFmtId="0" fontId="31" fillId="39" borderId="25" applyNumberFormat="0" applyFont="0" applyAlignment="0" applyProtection="0"/>
    <xf numFmtId="0" fontId="31" fillId="39" borderId="25" applyNumberFormat="0" applyFont="0" applyAlignment="0" applyProtection="0"/>
    <xf numFmtId="0" fontId="1" fillId="25" borderId="7" applyNumberFormat="0" applyFont="0" applyAlignment="0" applyProtection="0"/>
    <xf numFmtId="0" fontId="31" fillId="39" borderId="25" applyNumberFormat="0" applyFont="0" applyAlignment="0" applyProtection="0"/>
    <xf numFmtId="0" fontId="2" fillId="25" borderId="7" applyNumberFormat="0" applyFont="0" applyAlignment="0" applyProtection="0"/>
    <xf numFmtId="0" fontId="2" fillId="25" borderId="7" applyNumberFormat="0" applyFont="0" applyAlignment="0" applyProtection="0"/>
    <xf numFmtId="0" fontId="2" fillId="25" borderId="7" applyNumberFormat="0" applyFont="0" applyAlignment="0" applyProtection="0"/>
    <xf numFmtId="0" fontId="2" fillId="25" borderId="7" applyNumberFormat="0" applyFont="0" applyAlignment="0" applyProtection="0"/>
    <xf numFmtId="0" fontId="2" fillId="25" borderId="7" applyNumberFormat="0" applyFon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1" fillId="0" borderId="0" applyNumberForma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9" fontId="21" fillId="0" borderId="9" applyFill="0" applyProtection="0">
      <alignment horizontal="center"/>
    </xf>
    <xf numFmtId="49" fontId="22" fillId="0" borderId="9" applyFill="0" applyProtection="0">
      <alignment horizontal="center" vertical="top" wrapText="1"/>
    </xf>
    <xf numFmtId="0" fontId="21" fillId="0" borderId="0" applyNumberFormat="0" applyFill="0" applyBorder="0" applyProtection="0">
      <alignment horizontal="left"/>
    </xf>
    <xf numFmtId="3" fontId="23" fillId="26" borderId="9">
      <alignment horizontal="right"/>
      <protection locked="0"/>
    </xf>
    <xf numFmtId="0" fontId="24" fillId="26" borderId="9" applyNumberFormat="0">
      <alignment horizontal="left" vertical="top" wrapText="1"/>
      <protection locked="0"/>
    </xf>
    <xf numFmtId="3" fontId="23" fillId="0" borderId="9" applyFill="0" applyProtection="0">
      <alignment horizontal="right"/>
    </xf>
    <xf numFmtId="0" fontId="24" fillId="0" borderId="9" applyNumberFormat="0" applyFill="0" applyProtection="0">
      <alignment horizontal="left" vertical="top" wrapText="1"/>
    </xf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3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" fillId="0" borderId="0" applyFont="0" applyFill="0" applyBorder="0" applyAlignment="0" applyProtection="0"/>
    <xf numFmtId="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</cellStyleXfs>
  <cellXfs count="477">
    <xf numFmtId="0" fontId="0" fillId="0" borderId="0" xfId="0"/>
    <xf numFmtId="0" fontId="39" fillId="0" borderId="0" xfId="0" applyFont="1"/>
    <xf numFmtId="0" fontId="42" fillId="0" borderId="0" xfId="0" applyFont="1"/>
    <xf numFmtId="0" fontId="40" fillId="0" borderId="0" xfId="938" applyFont="1" applyFill="1"/>
    <xf numFmtId="167" fontId="36" fillId="0" borderId="13" xfId="268" applyFont="1" applyFill="1" applyBorder="1"/>
    <xf numFmtId="167" fontId="36" fillId="0" borderId="14" xfId="268" applyFont="1" applyFill="1" applyBorder="1"/>
    <xf numFmtId="167" fontId="36" fillId="0" borderId="15" xfId="268" applyFont="1" applyFill="1" applyBorder="1"/>
    <xf numFmtId="167" fontId="36" fillId="0" borderId="26" xfId="268" applyFont="1" applyFill="1" applyBorder="1"/>
    <xf numFmtId="167" fontId="36" fillId="0" borderId="17" xfId="268" applyFont="1" applyFill="1" applyBorder="1"/>
    <xf numFmtId="0" fontId="37" fillId="0" borderId="16" xfId="938" applyFont="1" applyFill="1" applyBorder="1" applyAlignment="1">
      <alignment horizontal="center" vertical="center" wrapText="1"/>
    </xf>
    <xf numFmtId="0" fontId="43" fillId="40" borderId="29" xfId="0" applyFont="1" applyFill="1" applyBorder="1" applyAlignment="1">
      <alignment wrapText="1"/>
    </xf>
    <xf numFmtId="0" fontId="43" fillId="40" borderId="30" xfId="0" applyFont="1" applyFill="1" applyBorder="1" applyAlignment="1">
      <alignment wrapText="1"/>
    </xf>
    <xf numFmtId="0" fontId="43" fillId="40" borderId="31" xfId="0" applyFont="1" applyFill="1" applyBorder="1" applyAlignment="1">
      <alignment wrapText="1"/>
    </xf>
    <xf numFmtId="0" fontId="39" fillId="41" borderId="32" xfId="0" applyFont="1" applyFill="1" applyBorder="1" applyAlignment="1">
      <alignment wrapText="1"/>
    </xf>
    <xf numFmtId="3" fontId="39" fillId="41" borderId="32" xfId="0" applyNumberFormat="1" applyFont="1" applyFill="1" applyBorder="1" applyAlignment="1">
      <alignment wrapText="1"/>
    </xf>
    <xf numFmtId="0" fontId="43" fillId="40" borderId="0" xfId="0" applyFont="1" applyFill="1" applyBorder="1" applyAlignment="1">
      <alignment wrapText="1"/>
    </xf>
    <xf numFmtId="0" fontId="44" fillId="0" borderId="12" xfId="938" applyFont="1" applyFill="1" applyBorder="1" applyAlignment="1">
      <alignment horizontal="center" vertical="center" wrapText="1"/>
    </xf>
    <xf numFmtId="0" fontId="44" fillId="0" borderId="11" xfId="938" applyFont="1" applyFill="1" applyBorder="1" applyAlignment="1">
      <alignment horizontal="center" vertical="center" wrapText="1"/>
    </xf>
    <xf numFmtId="0" fontId="44" fillId="0" borderId="21" xfId="938" applyFont="1" applyFill="1" applyBorder="1" applyAlignment="1">
      <alignment horizontal="center" vertical="center" wrapText="1"/>
    </xf>
    <xf numFmtId="0" fontId="44" fillId="0" borderId="22" xfId="938" applyFont="1" applyFill="1" applyBorder="1" applyAlignment="1">
      <alignment horizontal="center" vertical="center" wrapText="1"/>
    </xf>
    <xf numFmtId="0" fontId="37" fillId="42" borderId="24" xfId="938" applyFont="1" applyFill="1" applyBorder="1" applyAlignment="1">
      <alignment horizontal="center" vertical="center" wrapText="1"/>
    </xf>
    <xf numFmtId="0" fontId="45" fillId="45" borderId="0" xfId="0" applyFont="1" applyFill="1"/>
    <xf numFmtId="167" fontId="45" fillId="45" borderId="0" xfId="0" applyNumberFormat="1" applyFont="1" applyFill="1"/>
    <xf numFmtId="0" fontId="46" fillId="0" borderId="0" xfId="0" applyFont="1"/>
    <xf numFmtId="0" fontId="47" fillId="45" borderId="0" xfId="0" applyFont="1" applyFill="1"/>
    <xf numFmtId="17" fontId="48" fillId="0" borderId="0" xfId="938" applyNumberFormat="1" applyFont="1" applyFill="1" applyBorder="1" applyAlignment="1">
      <alignment horizontal="center" vertical="top"/>
    </xf>
    <xf numFmtId="2" fontId="0" fillId="0" borderId="0" xfId="0" applyNumberFormat="1"/>
    <xf numFmtId="167" fontId="46" fillId="0" borderId="0" xfId="0" applyNumberFormat="1" applyFont="1" applyBorder="1" applyAlignment="1">
      <alignment horizontal="center" vertical="center"/>
    </xf>
    <xf numFmtId="0" fontId="38" fillId="45" borderId="36" xfId="938" applyFont="1" applyFill="1" applyBorder="1" applyAlignment="1">
      <alignment horizontal="center" vertical="center" wrapText="1"/>
    </xf>
    <xf numFmtId="0" fontId="44" fillId="46" borderId="0" xfId="938" applyFont="1" applyFill="1" applyBorder="1" applyAlignment="1">
      <alignment horizontal="center" vertical="center" wrapText="1"/>
    </xf>
    <xf numFmtId="167" fontId="49" fillId="45" borderId="0" xfId="0" applyNumberFormat="1" applyFont="1" applyFill="1"/>
    <xf numFmtId="0" fontId="50" fillId="0" borderId="0" xfId="0" applyFont="1"/>
    <xf numFmtId="2" fontId="50" fillId="0" borderId="0" xfId="0" applyNumberFormat="1" applyFont="1" applyBorder="1"/>
    <xf numFmtId="0" fontId="50" fillId="46" borderId="0" xfId="0" applyFont="1" applyFill="1" applyBorder="1"/>
    <xf numFmtId="0" fontId="50" fillId="0" borderId="0" xfId="0" applyFont="1" applyBorder="1"/>
    <xf numFmtId="0" fontId="39" fillId="0" borderId="0" xfId="0" applyFont="1" applyFill="1"/>
    <xf numFmtId="0" fontId="39" fillId="0" borderId="0" xfId="0" applyFont="1" applyAlignment="1">
      <alignment horizontal="right"/>
    </xf>
    <xf numFmtId="181" fontId="0" fillId="0" borderId="39" xfId="268" applyNumberFormat="1" applyFont="1" applyBorder="1" applyAlignment="1"/>
    <xf numFmtId="181" fontId="0" fillId="0" borderId="38" xfId="268" applyNumberFormat="1" applyFont="1" applyBorder="1" applyAlignment="1"/>
    <xf numFmtId="2" fontId="39" fillId="41" borderId="32" xfId="0" applyNumberFormat="1" applyFont="1" applyFill="1" applyBorder="1" applyAlignment="1">
      <alignment wrapText="1"/>
    </xf>
    <xf numFmtId="0" fontId="50" fillId="0" borderId="38" xfId="0" applyFont="1" applyBorder="1"/>
    <xf numFmtId="181" fontId="0" fillId="0" borderId="43" xfId="268" applyNumberFormat="1" applyFont="1" applyBorder="1" applyAlignment="1"/>
    <xf numFmtId="181" fontId="0" fillId="0" borderId="45" xfId="268" applyNumberFormat="1" applyFont="1" applyBorder="1" applyAlignment="1"/>
    <xf numFmtId="0" fontId="39" fillId="0" borderId="46" xfId="0" applyFont="1" applyBorder="1"/>
    <xf numFmtId="0" fontId="39" fillId="0" borderId="23" xfId="0" applyFont="1" applyBorder="1"/>
    <xf numFmtId="181" fontId="0" fillId="0" borderId="27" xfId="268" applyNumberFormat="1" applyFont="1" applyBorder="1" applyAlignment="1"/>
    <xf numFmtId="181" fontId="0" fillId="0" borderId="19" xfId="268" applyNumberFormat="1" applyFont="1" applyBorder="1" applyAlignment="1"/>
    <xf numFmtId="181" fontId="0" fillId="0" borderId="41" xfId="268" applyNumberFormat="1" applyFont="1" applyBorder="1" applyAlignment="1"/>
    <xf numFmtId="181" fontId="0" fillId="0" borderId="44" xfId="268" applyNumberFormat="1" applyFont="1" applyBorder="1" applyAlignment="1"/>
    <xf numFmtId="0" fontId="0" fillId="47" borderId="0" xfId="0" applyFill="1"/>
    <xf numFmtId="0" fontId="0" fillId="0" borderId="0" xfId="0" applyFill="1"/>
    <xf numFmtId="174" fontId="11" fillId="0" borderId="0" xfId="268" applyNumberFormat="1" applyFont="1" applyFill="1"/>
    <xf numFmtId="177" fontId="11" fillId="0" borderId="0" xfId="0" applyNumberFormat="1" applyFont="1" applyFill="1" applyAlignment="1" applyProtection="1">
      <alignment horizontal="left" indent="5"/>
    </xf>
    <xf numFmtId="174" fontId="11" fillId="47" borderId="0" xfId="268" applyNumberFormat="1" applyFont="1" applyFill="1"/>
    <xf numFmtId="0" fontId="50" fillId="0" borderId="0" xfId="0" applyFont="1" applyFill="1"/>
    <xf numFmtId="2" fontId="50" fillId="0" borderId="0" xfId="0" applyNumberFormat="1" applyFont="1" applyFill="1" applyBorder="1"/>
    <xf numFmtId="17" fontId="54" fillId="0" borderId="0" xfId="938" applyNumberFormat="1" applyFont="1" applyFill="1" applyBorder="1"/>
    <xf numFmtId="166" fontId="36" fillId="0" borderId="0" xfId="268" applyNumberFormat="1" applyFont="1" applyFill="1" applyBorder="1" applyAlignment="1">
      <alignment horizontal="right"/>
    </xf>
    <xf numFmtId="174" fontId="11" fillId="0" borderId="0" xfId="289" applyNumberFormat="1" applyFont="1" applyFill="1"/>
    <xf numFmtId="177" fontId="11" fillId="0" borderId="0" xfId="0" applyNumberFormat="1" applyFont="1" applyAlignment="1" applyProtection="1">
      <alignment horizontal="left" indent="5"/>
    </xf>
    <xf numFmtId="177" fontId="11" fillId="0" borderId="0" xfId="0" applyNumberFormat="1" applyFont="1" applyAlignment="1" applyProtection="1">
      <alignment horizontal="left" indent="2"/>
    </xf>
    <xf numFmtId="177" fontId="11" fillId="0" borderId="0" xfId="0" applyNumberFormat="1" applyFont="1" applyAlignment="1" applyProtection="1">
      <alignment horizontal="left" indent="3"/>
    </xf>
    <xf numFmtId="0" fontId="56" fillId="0" borderId="0" xfId="0" applyFont="1"/>
    <xf numFmtId="0" fontId="55" fillId="49" borderId="0" xfId="0" applyFont="1" applyFill="1" applyAlignment="1">
      <alignment horizontal="right"/>
    </xf>
    <xf numFmtId="174" fontId="11" fillId="49" borderId="0" xfId="289" applyNumberFormat="1" applyFont="1" applyFill="1"/>
    <xf numFmtId="174" fontId="11" fillId="49" borderId="0" xfId="268" applyNumberFormat="1" applyFont="1" applyFill="1"/>
    <xf numFmtId="0" fontId="58" fillId="0" borderId="0" xfId="0" applyFont="1" applyFill="1" applyBorder="1"/>
    <xf numFmtId="0" fontId="51" fillId="0" borderId="0" xfId="0" applyFont="1" applyFill="1"/>
    <xf numFmtId="17" fontId="38" fillId="0" borderId="0" xfId="938" applyNumberFormat="1" applyFont="1" applyFill="1" applyBorder="1"/>
    <xf numFmtId="2" fontId="51" fillId="0" borderId="0" xfId="0" applyNumberFormat="1" applyFont="1" applyFill="1" applyBorder="1"/>
    <xf numFmtId="167" fontId="49" fillId="0" borderId="0" xfId="0" applyNumberFormat="1" applyFont="1" applyFill="1"/>
    <xf numFmtId="167" fontId="36" fillId="0" borderId="0" xfId="268" applyFont="1" applyFill="1" applyBorder="1" applyAlignment="1">
      <alignment horizontal="right"/>
    </xf>
    <xf numFmtId="0" fontId="59" fillId="0" borderId="0" xfId="0" applyFont="1" applyFill="1" applyBorder="1"/>
    <xf numFmtId="0" fontId="60" fillId="0" borderId="0" xfId="0" applyFont="1" applyFill="1" applyBorder="1"/>
    <xf numFmtId="0" fontId="61" fillId="0" borderId="0" xfId="0" applyFont="1" applyFill="1" applyBorder="1"/>
    <xf numFmtId="0" fontId="61" fillId="0" borderId="20" xfId="0" applyFont="1" applyFill="1" applyBorder="1"/>
    <xf numFmtId="0" fontId="61" fillId="0" borderId="20" xfId="0" applyFont="1" applyFill="1" applyBorder="1" applyAlignment="1">
      <alignment horizontal="right"/>
    </xf>
    <xf numFmtId="0" fontId="62" fillId="0" borderId="20" xfId="0" applyFont="1" applyFill="1" applyBorder="1" applyAlignment="1">
      <alignment horizontal="right"/>
    </xf>
    <xf numFmtId="181" fontId="61" fillId="0" borderId="20" xfId="268" applyNumberFormat="1" applyFont="1" applyFill="1" applyBorder="1"/>
    <xf numFmtId="181" fontId="62" fillId="0" borderId="20" xfId="268" applyNumberFormat="1" applyFont="1" applyFill="1" applyBorder="1"/>
    <xf numFmtId="0" fontId="62" fillId="0" borderId="0" xfId="0" applyFont="1" applyFill="1" applyBorder="1"/>
    <xf numFmtId="181" fontId="62" fillId="0" borderId="0" xfId="0" applyNumberFormat="1" applyFont="1" applyFill="1" applyBorder="1"/>
    <xf numFmtId="181" fontId="62" fillId="0" borderId="0" xfId="268" applyNumberFormat="1" applyFont="1" applyFill="1" applyBorder="1"/>
    <xf numFmtId="181" fontId="45" fillId="0" borderId="0" xfId="268" applyNumberFormat="1" applyFont="1"/>
    <xf numFmtId="0" fontId="63" fillId="0" borderId="20" xfId="0" applyFont="1" applyBorder="1"/>
    <xf numFmtId="181" fontId="63" fillId="0" borderId="20" xfId="289" applyNumberFormat="1" applyFont="1" applyBorder="1"/>
    <xf numFmtId="181" fontId="64" fillId="0" borderId="20" xfId="289" applyNumberFormat="1" applyFont="1" applyBorder="1"/>
    <xf numFmtId="0" fontId="51" fillId="0" borderId="42" xfId="0" applyFont="1" applyFill="1" applyBorder="1"/>
    <xf numFmtId="181" fontId="50" fillId="0" borderId="35" xfId="268" applyNumberFormat="1" applyFont="1" applyFill="1" applyBorder="1" applyAlignment="1"/>
    <xf numFmtId="181" fontId="50" fillId="0" borderId="50" xfId="268" applyNumberFormat="1" applyFont="1" applyFill="1" applyBorder="1" applyAlignment="1"/>
    <xf numFmtId="181" fontId="50" fillId="0" borderId="0" xfId="0" applyNumberFormat="1" applyFont="1" applyFill="1"/>
    <xf numFmtId="181" fontId="50" fillId="0" borderId="52" xfId="0" applyNumberFormat="1" applyFont="1" applyFill="1" applyBorder="1"/>
    <xf numFmtId="0" fontId="65" fillId="41" borderId="40" xfId="0" applyFont="1" applyFill="1" applyBorder="1" applyAlignment="1">
      <alignment wrapText="1"/>
    </xf>
    <xf numFmtId="167" fontId="66" fillId="0" borderId="50" xfId="0" applyNumberFormat="1" applyFont="1" applyBorder="1"/>
    <xf numFmtId="167" fontId="66" fillId="0" borderId="0" xfId="0" applyNumberFormat="1" applyFont="1"/>
    <xf numFmtId="181" fontId="39" fillId="0" borderId="0" xfId="0" applyNumberFormat="1" applyFont="1" applyFill="1"/>
    <xf numFmtId="2" fontId="39" fillId="0" borderId="32" xfId="0" applyNumberFormat="1" applyFont="1" applyFill="1" applyBorder="1" applyAlignment="1">
      <alignment wrapText="1"/>
    </xf>
    <xf numFmtId="174" fontId="53" fillId="49" borderId="0" xfId="268" applyNumberFormat="1" applyFont="1" applyFill="1"/>
    <xf numFmtId="182" fontId="39" fillId="0" borderId="0" xfId="0" applyNumberFormat="1" applyFont="1" applyFill="1"/>
    <xf numFmtId="182" fontId="39" fillId="49" borderId="0" xfId="0" applyNumberFormat="1" applyFont="1" applyFill="1"/>
    <xf numFmtId="0" fontId="39" fillId="0" borderId="20" xfId="0" applyFont="1" applyBorder="1"/>
    <xf numFmtId="0" fontId="0" fillId="0" borderId="20" xfId="0" applyBorder="1"/>
    <xf numFmtId="0" fontId="0" fillId="0" borderId="20" xfId="0" applyFont="1" applyBorder="1"/>
    <xf numFmtId="0" fontId="39" fillId="0" borderId="20" xfId="0" applyFont="1" applyBorder="1" applyAlignment="1">
      <alignment horizontal="center"/>
    </xf>
    <xf numFmtId="0" fontId="39" fillId="0" borderId="20" xfId="0" applyFont="1" applyBorder="1" applyAlignment="1">
      <alignment horizontal="center" wrapText="1"/>
    </xf>
    <xf numFmtId="167" fontId="0" fillId="0" borderId="20" xfId="268" applyFont="1" applyBorder="1"/>
    <xf numFmtId="167" fontId="39" fillId="0" borderId="20" xfId="268" applyFont="1" applyBorder="1"/>
    <xf numFmtId="181" fontId="50" fillId="0" borderId="0" xfId="0" applyNumberFormat="1" applyFont="1" applyFill="1" applyBorder="1"/>
    <xf numFmtId="0" fontId="67" fillId="0" borderId="0" xfId="0" applyFont="1" applyBorder="1"/>
    <xf numFmtId="0" fontId="68" fillId="0" borderId="0" xfId="0" applyFont="1"/>
    <xf numFmtId="0" fontId="63" fillId="0" borderId="0" xfId="0" applyFont="1"/>
    <xf numFmtId="0" fontId="63" fillId="0" borderId="20" xfId="0" applyFont="1" applyBorder="1" applyAlignment="1">
      <alignment horizontal="right"/>
    </xf>
    <xf numFmtId="0" fontId="64" fillId="0" borderId="20" xfId="0" applyFont="1" applyBorder="1" applyAlignment="1">
      <alignment horizontal="right"/>
    </xf>
    <xf numFmtId="181" fontId="0" fillId="0" borderId="0" xfId="0" applyNumberFormat="1"/>
    <xf numFmtId="174" fontId="0" fillId="0" borderId="0" xfId="0" applyNumberFormat="1" applyFill="1"/>
    <xf numFmtId="174" fontId="39" fillId="0" borderId="0" xfId="0" applyNumberFormat="1" applyFont="1" applyFill="1"/>
    <xf numFmtId="170" fontId="11" fillId="49" borderId="0" xfId="268" applyNumberFormat="1" applyFont="1" applyFill="1"/>
    <xf numFmtId="170" fontId="0" fillId="0" borderId="0" xfId="0" applyNumberFormat="1" applyFill="1"/>
    <xf numFmtId="17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7" fontId="39" fillId="0" borderId="0" xfId="289" applyFont="1" applyAlignment="1">
      <alignment horizontal="center" vertical="center"/>
    </xf>
    <xf numFmtId="0" fontId="69" fillId="0" borderId="20" xfId="0" applyFont="1" applyFill="1" applyBorder="1" applyAlignment="1">
      <alignment vertical="top" wrapText="1"/>
    </xf>
    <xf numFmtId="167" fontId="39" fillId="0" borderId="0" xfId="289" applyFont="1" applyAlignment="1">
      <alignment horizontal="right"/>
    </xf>
    <xf numFmtId="167" fontId="39" fillId="0" borderId="0" xfId="289" applyFont="1" applyAlignment="1">
      <alignment horizontal="center"/>
    </xf>
    <xf numFmtId="0" fontId="39" fillId="0" borderId="0" xfId="0" applyFont="1" applyAlignment="1">
      <alignment horizontal="center" vertical="center"/>
    </xf>
    <xf numFmtId="167" fontId="31" fillId="0" borderId="0" xfId="289" applyFont="1" applyAlignment="1">
      <alignment horizontal="center"/>
    </xf>
    <xf numFmtId="167" fontId="31" fillId="0" borderId="0" xfId="289" applyFont="1" applyAlignment="1">
      <alignment horizontal="center" vertical="center"/>
    </xf>
    <xf numFmtId="167" fontId="31" fillId="0" borderId="0" xfId="289" applyFont="1" applyAlignment="1">
      <alignment vertic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 vertical="center"/>
    </xf>
    <xf numFmtId="0" fontId="46" fillId="0" borderId="36" xfId="0" applyFont="1" applyBorder="1"/>
    <xf numFmtId="17" fontId="38" fillId="0" borderId="45" xfId="938" applyNumberFormat="1" applyFont="1" applyFill="1" applyBorder="1"/>
    <xf numFmtId="167" fontId="49" fillId="0" borderId="45" xfId="0" applyNumberFormat="1" applyFont="1" applyFill="1" applyBorder="1"/>
    <xf numFmtId="167" fontId="36" fillId="0" borderId="45" xfId="268" applyFont="1" applyFill="1" applyBorder="1" applyAlignment="1">
      <alignment horizontal="right"/>
    </xf>
    <xf numFmtId="0" fontId="46" fillId="0" borderId="45" xfId="0" applyFont="1" applyBorder="1"/>
    <xf numFmtId="0" fontId="0" fillId="0" borderId="36" xfId="0" applyBorder="1"/>
    <xf numFmtId="0" fontId="0" fillId="0" borderId="45" xfId="0" applyBorder="1"/>
    <xf numFmtId="167" fontId="50" fillId="0" borderId="0" xfId="289" applyFont="1" applyAlignment="1">
      <alignment horizontal="center"/>
    </xf>
    <xf numFmtId="2" fontId="50" fillId="0" borderId="0" xfId="0" applyNumberFormat="1" applyFont="1" applyAlignment="1">
      <alignment horizontal="center"/>
    </xf>
    <xf numFmtId="2" fontId="50" fillId="0" borderId="0" xfId="0" applyNumberFormat="1" applyFont="1" applyAlignment="1">
      <alignment horizontal="center" vertical="center"/>
    </xf>
    <xf numFmtId="0" fontId="57" fillId="0" borderId="0" xfId="0" applyFont="1" applyAlignment="1">
      <alignment horizontal="right"/>
    </xf>
    <xf numFmtId="2" fontId="0" fillId="0" borderId="45" xfId="0" applyNumberFormat="1" applyBorder="1" applyAlignment="1">
      <alignment horizontal="center"/>
    </xf>
    <xf numFmtId="2" fontId="0" fillId="0" borderId="45" xfId="0" applyNumberFormat="1" applyBorder="1" applyAlignment="1">
      <alignment horizontal="center" vertical="center"/>
    </xf>
    <xf numFmtId="0" fontId="71" fillId="50" borderId="0" xfId="0" applyFont="1" applyFill="1"/>
    <xf numFmtId="0" fontId="0" fillId="50" borderId="0" xfId="0" applyFill="1"/>
    <xf numFmtId="3" fontId="0" fillId="50" borderId="0" xfId="0" applyNumberFormat="1" applyFill="1"/>
    <xf numFmtId="4" fontId="0" fillId="50" borderId="0" xfId="0" applyNumberFormat="1" applyFill="1"/>
    <xf numFmtId="167" fontId="0" fillId="50" borderId="0" xfId="0" applyNumberFormat="1" applyFill="1"/>
    <xf numFmtId="167" fontId="1" fillId="51" borderId="0" xfId="0" applyNumberFormat="1" applyFont="1" applyFill="1" applyAlignment="1">
      <alignment horizontal="center"/>
    </xf>
    <xf numFmtId="167" fontId="0" fillId="0" borderId="0" xfId="0" applyNumberFormat="1"/>
    <xf numFmtId="0" fontId="74" fillId="0" borderId="0" xfId="0" applyFont="1"/>
    <xf numFmtId="0" fontId="75" fillId="0" borderId="0" xfId="0" applyFont="1"/>
    <xf numFmtId="167" fontId="75" fillId="0" borderId="0" xfId="0" applyNumberFormat="1" applyFont="1"/>
    <xf numFmtId="0" fontId="76" fillId="0" borderId="54" xfId="0" applyFont="1" applyBorder="1"/>
    <xf numFmtId="0" fontId="77" fillId="0" borderId="54" xfId="0" applyFont="1" applyBorder="1"/>
    <xf numFmtId="0" fontId="77" fillId="0" borderId="56" xfId="0" applyFont="1" applyBorder="1"/>
    <xf numFmtId="167" fontId="77" fillId="0" borderId="56" xfId="0" applyNumberFormat="1" applyFont="1" applyBorder="1"/>
    <xf numFmtId="167" fontId="77" fillId="51" borderId="54" xfId="0" applyNumberFormat="1" applyFont="1" applyFill="1" applyBorder="1"/>
    <xf numFmtId="183" fontId="76" fillId="51" borderId="56" xfId="0" applyNumberFormat="1" applyFont="1" applyFill="1" applyBorder="1"/>
    <xf numFmtId="167" fontId="76" fillId="51" borderId="56" xfId="0" applyNumberFormat="1" applyFont="1" applyFill="1" applyBorder="1" applyAlignment="1">
      <alignment horizontal="right"/>
    </xf>
    <xf numFmtId="183" fontId="76" fillId="51" borderId="56" xfId="0" applyNumberFormat="1" applyFont="1" applyFill="1" applyBorder="1" applyAlignment="1">
      <alignment horizontal="right"/>
    </xf>
    <xf numFmtId="167" fontId="76" fillId="51" borderId="56" xfId="0" applyNumberFormat="1" applyFont="1" applyFill="1" applyBorder="1"/>
    <xf numFmtId="0" fontId="77" fillId="51" borderId="54" xfId="0" applyFont="1" applyFill="1" applyBorder="1"/>
    <xf numFmtId="167" fontId="76" fillId="51" borderId="56" xfId="0" applyNumberFormat="1" applyFont="1" applyFill="1" applyBorder="1" applyAlignment="1">
      <alignment horizontal="center"/>
    </xf>
    <xf numFmtId="183" fontId="76" fillId="52" borderId="56" xfId="0" applyNumberFormat="1" applyFont="1" applyFill="1" applyBorder="1" applyAlignment="1">
      <alignment horizontal="right"/>
    </xf>
    <xf numFmtId="167" fontId="76" fillId="52" borderId="56" xfId="0" applyNumberFormat="1" applyFont="1" applyFill="1" applyBorder="1" applyAlignment="1">
      <alignment horizontal="right"/>
    </xf>
    <xf numFmtId="0" fontId="74" fillId="51" borderId="54" xfId="0" applyFont="1" applyFill="1" applyBorder="1"/>
    <xf numFmtId="167" fontId="75" fillId="51" borderId="56" xfId="0" applyNumberFormat="1" applyFont="1" applyFill="1" applyBorder="1" applyAlignment="1">
      <alignment horizontal="right"/>
    </xf>
    <xf numFmtId="183" fontId="75" fillId="51" borderId="56" xfId="0" applyNumberFormat="1" applyFont="1" applyFill="1" applyBorder="1" applyAlignment="1">
      <alignment horizontal="right"/>
    </xf>
    <xf numFmtId="183" fontId="75" fillId="51" borderId="56" xfId="0" applyNumberFormat="1" applyFont="1" applyFill="1" applyBorder="1"/>
    <xf numFmtId="167" fontId="75" fillId="51" borderId="56" xfId="0" applyNumberFormat="1" applyFont="1" applyFill="1" applyBorder="1"/>
    <xf numFmtId="167" fontId="76" fillId="0" borderId="56" xfId="0" applyNumberFormat="1" applyFont="1" applyBorder="1" applyAlignment="1">
      <alignment horizontal="right"/>
    </xf>
    <xf numFmtId="183" fontId="76" fillId="0" borderId="56" xfId="0" applyNumberFormat="1" applyFont="1" applyBorder="1" applyAlignment="1">
      <alignment horizontal="right"/>
    </xf>
    <xf numFmtId="183" fontId="76" fillId="0" borderId="56" xfId="0" applyNumberFormat="1" applyFont="1" applyBorder="1"/>
    <xf numFmtId="167" fontId="76" fillId="0" borderId="56" xfId="0" applyNumberFormat="1" applyFont="1" applyBorder="1"/>
    <xf numFmtId="183" fontId="76" fillId="0" borderId="57" xfId="0" applyNumberFormat="1" applyFont="1" applyBorder="1" applyAlignment="1">
      <alignment horizontal="right"/>
    </xf>
    <xf numFmtId="167" fontId="76" fillId="0" borderId="57" xfId="0" applyNumberFormat="1" applyFont="1" applyBorder="1"/>
    <xf numFmtId="183" fontId="75" fillId="0" borderId="56" xfId="0" applyNumberFormat="1" applyFont="1" applyBorder="1"/>
    <xf numFmtId="167" fontId="75" fillId="0" borderId="56" xfId="0" applyNumberFormat="1" applyFont="1" applyBorder="1"/>
    <xf numFmtId="167" fontId="75" fillId="0" borderId="54" xfId="0" applyNumberFormat="1" applyFont="1" applyBorder="1"/>
    <xf numFmtId="165" fontId="75" fillId="53" borderId="57" xfId="0" applyNumberFormat="1" applyFont="1" applyFill="1" applyBorder="1"/>
    <xf numFmtId="167" fontId="75" fillId="53" borderId="58" xfId="0" applyNumberFormat="1" applyFont="1" applyFill="1" applyBorder="1"/>
    <xf numFmtId="167" fontId="76" fillId="0" borderId="54" xfId="0" applyNumberFormat="1" applyFont="1" applyBorder="1" applyAlignment="1">
      <alignment horizontal="right"/>
    </xf>
    <xf numFmtId="183" fontId="76" fillId="53" borderId="59" xfId="0" applyNumberFormat="1" applyFont="1" applyFill="1" applyBorder="1"/>
    <xf numFmtId="4" fontId="76" fillId="53" borderId="60" xfId="0" applyNumberFormat="1" applyFont="1" applyFill="1" applyBorder="1"/>
    <xf numFmtId="183" fontId="75" fillId="0" borderId="55" xfId="0" applyNumberFormat="1" applyFont="1" applyBorder="1" applyAlignment="1">
      <alignment horizontal="right"/>
    </xf>
    <xf numFmtId="183" fontId="76" fillId="53" borderId="61" xfId="0" applyNumberFormat="1" applyFont="1" applyFill="1" applyBorder="1"/>
    <xf numFmtId="4" fontId="76" fillId="53" borderId="62" xfId="0" applyNumberFormat="1" applyFont="1" applyFill="1" applyBorder="1"/>
    <xf numFmtId="183" fontId="76" fillId="0" borderId="55" xfId="0" applyNumberFormat="1" applyFont="1" applyBorder="1"/>
    <xf numFmtId="183" fontId="77" fillId="0" borderId="56" xfId="0" applyNumberFormat="1" applyFont="1" applyBorder="1"/>
    <xf numFmtId="181" fontId="76" fillId="0" borderId="59" xfId="0" applyNumberFormat="1" applyFont="1" applyBorder="1" applyAlignment="1">
      <alignment horizontal="center"/>
    </xf>
    <xf numFmtId="167" fontId="76" fillId="0" borderId="59" xfId="0" applyNumberFormat="1" applyFont="1" applyBorder="1" applyAlignment="1">
      <alignment horizontal="center"/>
    </xf>
    <xf numFmtId="181" fontId="75" fillId="0" borderId="56" xfId="0" applyNumberFormat="1" applyFont="1" applyBorder="1"/>
    <xf numFmtId="165" fontId="75" fillId="0" borderId="56" xfId="0" applyNumberFormat="1" applyFont="1" applyBorder="1"/>
    <xf numFmtId="183" fontId="78" fillId="0" borderId="0" xfId="0" applyNumberFormat="1" applyFont="1"/>
    <xf numFmtId="183" fontId="76" fillId="0" borderId="59" xfId="0" applyNumberFormat="1" applyFont="1" applyBorder="1" applyAlignment="1">
      <alignment horizontal="center"/>
    </xf>
    <xf numFmtId="3" fontId="79" fillId="51" borderId="63" xfId="0" applyNumberFormat="1" applyFont="1" applyFill="1" applyBorder="1" applyAlignment="1">
      <alignment horizontal="right"/>
    </xf>
    <xf numFmtId="167" fontId="75" fillId="0" borderId="56" xfId="0" applyNumberFormat="1" applyFont="1" applyBorder="1" applyAlignment="1">
      <alignment horizontal="right"/>
    </xf>
    <xf numFmtId="167" fontId="75" fillId="0" borderId="56" xfId="0" applyNumberFormat="1" applyFont="1" applyBorder="1" applyAlignment="1">
      <alignment horizontal="left"/>
    </xf>
    <xf numFmtId="3" fontId="79" fillId="54" borderId="63" xfId="0" applyNumberFormat="1" applyFont="1" applyFill="1" applyBorder="1" applyAlignment="1">
      <alignment horizontal="right"/>
    </xf>
    <xf numFmtId="183" fontId="75" fillId="53" borderId="56" xfId="0" applyNumberFormat="1" applyFont="1" applyFill="1" applyBorder="1"/>
    <xf numFmtId="167" fontId="75" fillId="53" borderId="56" xfId="0" applyNumberFormat="1" applyFont="1" applyFill="1" applyBorder="1"/>
    <xf numFmtId="167" fontId="75" fillId="53" borderId="56" xfId="0" applyNumberFormat="1" applyFont="1" applyFill="1" applyBorder="1" applyAlignment="1">
      <alignment horizontal="right"/>
    </xf>
    <xf numFmtId="167" fontId="0" fillId="0" borderId="0" xfId="268" applyFont="1"/>
    <xf numFmtId="177" fontId="11" fillId="0" borderId="64" xfId="0" applyNumberFormat="1" applyFont="1" applyBorder="1" applyAlignment="1">
      <alignment horizontal="left"/>
    </xf>
    <xf numFmtId="177" fontId="81" fillId="0" borderId="0" xfId="0" applyNumberFormat="1" applyFont="1" applyAlignment="1" applyProtection="1">
      <alignment horizontal="left" indent="2"/>
    </xf>
    <xf numFmtId="174" fontId="81" fillId="0" borderId="0" xfId="289" applyNumberFormat="1" applyFont="1" applyFill="1"/>
    <xf numFmtId="174" fontId="81" fillId="49" borderId="0" xfId="289" applyNumberFormat="1" applyFont="1" applyFill="1"/>
    <xf numFmtId="174" fontId="70" fillId="0" borderId="0" xfId="0" applyNumberFormat="1" applyFont="1"/>
    <xf numFmtId="167" fontId="70" fillId="0" borderId="0" xfId="268" applyFont="1"/>
    <xf numFmtId="0" fontId="70" fillId="0" borderId="0" xfId="0" applyFont="1"/>
    <xf numFmtId="167" fontId="0" fillId="0" borderId="0" xfId="268" applyFont="1" applyFill="1"/>
    <xf numFmtId="167" fontId="39" fillId="0" borderId="0" xfId="268" applyFont="1" applyFill="1"/>
    <xf numFmtId="0" fontId="82" fillId="0" borderId="0" xfId="0" applyFont="1"/>
    <xf numFmtId="0" fontId="83" fillId="0" borderId="0" xfId="0" applyFont="1"/>
    <xf numFmtId="0" fontId="84" fillId="0" borderId="56" xfId="0" applyFont="1" applyBorder="1"/>
    <xf numFmtId="0" fontId="85" fillId="0" borderId="56" xfId="0" applyFont="1" applyBorder="1" applyAlignment="1">
      <alignment horizontal="right"/>
    </xf>
    <xf numFmtId="0" fontId="85" fillId="0" borderId="56" xfId="0" applyFont="1" applyBorder="1"/>
    <xf numFmtId="181" fontId="84" fillId="0" borderId="56" xfId="0" applyNumberFormat="1" applyFont="1" applyBorder="1"/>
    <xf numFmtId="181" fontId="85" fillId="0" borderId="56" xfId="0" applyNumberFormat="1" applyFont="1" applyBorder="1"/>
    <xf numFmtId="0" fontId="0" fillId="0" borderId="0" xfId="0" applyBorder="1"/>
    <xf numFmtId="17" fontId="38" fillId="0" borderId="65" xfId="938" applyNumberFormat="1" applyFont="1" applyFill="1" applyBorder="1"/>
    <xf numFmtId="0" fontId="50" fillId="0" borderId="0" xfId="0" applyFont="1" applyFill="1" applyBorder="1"/>
    <xf numFmtId="0" fontId="46" fillId="0" borderId="0" xfId="0" applyFont="1" applyBorder="1"/>
    <xf numFmtId="0" fontId="51" fillId="0" borderId="0" xfId="0" applyFont="1" applyFill="1" applyBorder="1"/>
    <xf numFmtId="0" fontId="0" fillId="46" borderId="0" xfId="0" applyFill="1" applyBorder="1"/>
    <xf numFmtId="167" fontId="0" fillId="46" borderId="0" xfId="0" applyNumberFormat="1" applyFill="1" applyBorder="1"/>
    <xf numFmtId="167" fontId="50" fillId="46" borderId="0" xfId="0" applyNumberFormat="1" applyFont="1" applyFill="1" applyBorder="1"/>
    <xf numFmtId="167" fontId="50" fillId="0" borderId="0" xfId="0" applyNumberFormat="1" applyFont="1" applyFill="1" applyBorder="1"/>
    <xf numFmtId="0" fontId="46" fillId="46" borderId="0" xfId="0" applyFont="1" applyFill="1" applyBorder="1"/>
    <xf numFmtId="2" fontId="0" fillId="0" borderId="45" xfId="0" applyNumberFormat="1" applyBorder="1"/>
    <xf numFmtId="0" fontId="50" fillId="0" borderId="36" xfId="0" applyFont="1" applyFill="1" applyBorder="1"/>
    <xf numFmtId="0" fontId="50" fillId="0" borderId="45" xfId="0" applyFont="1" applyFill="1" applyBorder="1"/>
    <xf numFmtId="167" fontId="0" fillId="0" borderId="0" xfId="289" applyFont="1" applyBorder="1"/>
    <xf numFmtId="167" fontId="39" fillId="0" borderId="45" xfId="289" applyFont="1" applyBorder="1" applyAlignment="1">
      <alignment horizontal="right"/>
    </xf>
    <xf numFmtId="0" fontId="0" fillId="0" borderId="66" xfId="0" applyBorder="1"/>
    <xf numFmtId="0" fontId="39" fillId="0" borderId="46" xfId="0" applyFont="1" applyBorder="1" applyAlignment="1">
      <alignment horizontal="right"/>
    </xf>
    <xf numFmtId="4" fontId="0" fillId="0" borderId="46" xfId="0" applyNumberFormat="1" applyBorder="1" applyAlignment="1">
      <alignment horizontal="center"/>
    </xf>
    <xf numFmtId="4" fontId="0" fillId="0" borderId="46" xfId="0" applyNumberFormat="1" applyBorder="1" applyAlignment="1">
      <alignment horizontal="right" vertical="center"/>
    </xf>
    <xf numFmtId="167" fontId="50" fillId="0" borderId="46" xfId="289" applyFont="1" applyBorder="1" applyAlignment="1">
      <alignment horizontal="center"/>
    </xf>
    <xf numFmtId="2" fontId="0" fillId="0" borderId="46" xfId="0" applyNumberFormat="1" applyBorder="1" applyAlignment="1">
      <alignment horizontal="center"/>
    </xf>
    <xf numFmtId="2" fontId="0" fillId="0" borderId="46" xfId="0" applyNumberFormat="1" applyBorder="1" applyAlignment="1">
      <alignment horizontal="center" vertical="center"/>
    </xf>
    <xf numFmtId="0" fontId="0" fillId="0" borderId="46" xfId="0" applyBorder="1" applyAlignment="1">
      <alignment horizontal="center"/>
    </xf>
    <xf numFmtId="0" fontId="0" fillId="0" borderId="46" xfId="0" applyBorder="1"/>
    <xf numFmtId="167" fontId="39" fillId="0" borderId="0" xfId="289" applyFont="1" applyBorder="1" applyAlignment="1">
      <alignment horizontal="right"/>
    </xf>
    <xf numFmtId="0" fontId="0" fillId="0" borderId="0" xfId="0" applyBorder="1" applyAlignment="1">
      <alignment horizontal="center"/>
    </xf>
    <xf numFmtId="167" fontId="31" fillId="0" borderId="45" xfId="289" applyFont="1" applyBorder="1" applyAlignment="1">
      <alignment horizontal="center"/>
    </xf>
    <xf numFmtId="167" fontId="31" fillId="0" borderId="45" xfId="289" applyFont="1" applyBorder="1" applyAlignment="1">
      <alignment horizontal="center" vertical="center"/>
    </xf>
    <xf numFmtId="167" fontId="31" fillId="0" borderId="45" xfId="289" applyFont="1" applyBorder="1" applyAlignment="1">
      <alignment vertical="center"/>
    </xf>
    <xf numFmtId="4" fontId="86" fillId="0" borderId="0" xfId="0" applyNumberFormat="1" applyFont="1" applyBorder="1" applyAlignment="1">
      <alignment horizontal="center"/>
    </xf>
    <xf numFmtId="4" fontId="0" fillId="0" borderId="0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86" fillId="0" borderId="0" xfId="0" applyFont="1"/>
    <xf numFmtId="0" fontId="57" fillId="0" borderId="0" xfId="0" applyFont="1"/>
    <xf numFmtId="0" fontId="87" fillId="46" borderId="20" xfId="1848" applyFont="1" applyFill="1" applyBorder="1"/>
    <xf numFmtId="0" fontId="88" fillId="46" borderId="20" xfId="1848" applyFont="1" applyFill="1" applyBorder="1"/>
    <xf numFmtId="176" fontId="7" fillId="46" borderId="20" xfId="405" applyNumberFormat="1" applyFont="1" applyFill="1" applyBorder="1" applyAlignment="1">
      <alignment horizontal="right"/>
    </xf>
    <xf numFmtId="43" fontId="7" fillId="46" borderId="20" xfId="405" applyFont="1" applyFill="1" applyBorder="1" applyAlignment="1">
      <alignment horizontal="right"/>
    </xf>
    <xf numFmtId="43" fontId="7" fillId="46" borderId="20" xfId="405" applyFont="1" applyFill="1" applyBorder="1"/>
    <xf numFmtId="181" fontId="7" fillId="46" borderId="20" xfId="2630" applyNumberFormat="1" applyFont="1" applyFill="1" applyBorder="1" applyAlignment="1">
      <alignment horizontal="center"/>
    </xf>
    <xf numFmtId="43" fontId="7" fillId="46" borderId="20" xfId="405" applyFont="1" applyFill="1" applyBorder="1" applyAlignment="1">
      <alignment horizontal="center"/>
    </xf>
    <xf numFmtId="176" fontId="7" fillId="46" borderId="20" xfId="405" applyNumberFormat="1" applyFont="1" applyFill="1" applyBorder="1"/>
    <xf numFmtId="176" fontId="7" fillId="46" borderId="20" xfId="405" applyNumberFormat="1" applyFont="1" applyFill="1" applyBorder="1" applyAlignment="1"/>
    <xf numFmtId="43" fontId="89" fillId="55" borderId="68" xfId="405" applyFont="1" applyFill="1" applyBorder="1" applyAlignment="1">
      <alignment horizontal="right"/>
    </xf>
    <xf numFmtId="176" fontId="87" fillId="46" borderId="20" xfId="405" applyNumberFormat="1" applyFont="1" applyFill="1" applyBorder="1" applyAlignment="1">
      <alignment horizontal="right"/>
    </xf>
    <xf numFmtId="43" fontId="87" fillId="46" borderId="20" xfId="405" applyFont="1" applyFill="1" applyBorder="1"/>
    <xf numFmtId="3" fontId="87" fillId="46" borderId="20" xfId="1848" applyNumberFormat="1" applyFont="1" applyFill="1" applyBorder="1"/>
    <xf numFmtId="4" fontId="87" fillId="46" borderId="20" xfId="1848" applyNumberFormat="1" applyFont="1" applyFill="1" applyBorder="1" applyAlignment="1">
      <alignment horizontal="right"/>
    </xf>
    <xf numFmtId="3" fontId="87" fillId="46" borderId="0" xfId="1848" applyNumberFormat="1" applyFont="1" applyFill="1"/>
    <xf numFmtId="43" fontId="7" fillId="46" borderId="20" xfId="405" applyNumberFormat="1" applyFont="1" applyFill="1" applyBorder="1" applyAlignment="1">
      <alignment horizontal="right"/>
    </xf>
    <xf numFmtId="43" fontId="87" fillId="46" borderId="20" xfId="1848" applyNumberFormat="1" applyFont="1" applyFill="1" applyBorder="1"/>
    <xf numFmtId="43" fontId="0" fillId="0" borderId="0" xfId="0" applyNumberFormat="1"/>
    <xf numFmtId="181" fontId="0" fillId="0" borderId="0" xfId="268" applyNumberFormat="1" applyFont="1"/>
    <xf numFmtId="43" fontId="7" fillId="46" borderId="14" xfId="405" applyFont="1" applyFill="1" applyBorder="1"/>
    <xf numFmtId="0" fontId="88" fillId="46" borderId="42" xfId="1848" applyFont="1" applyFill="1" applyBorder="1"/>
    <xf numFmtId="3" fontId="87" fillId="46" borderId="42" xfId="1848" applyNumberFormat="1" applyFont="1" applyFill="1" applyBorder="1"/>
    <xf numFmtId="4" fontId="87" fillId="46" borderId="42" xfId="1848" applyNumberFormat="1" applyFont="1" applyFill="1" applyBorder="1"/>
    <xf numFmtId="176" fontId="7" fillId="46" borderId="42" xfId="405" applyNumberFormat="1" applyFont="1" applyFill="1" applyBorder="1"/>
    <xf numFmtId="43" fontId="7" fillId="46" borderId="42" xfId="405" applyFont="1" applyFill="1" applyBorder="1"/>
    <xf numFmtId="176" fontId="7" fillId="46" borderId="42" xfId="405" applyNumberFormat="1" applyFont="1" applyFill="1" applyBorder="1" applyAlignment="1">
      <alignment horizontal="right"/>
    </xf>
    <xf numFmtId="0" fontId="90" fillId="46" borderId="17" xfId="1848" applyFont="1" applyFill="1" applyBorder="1"/>
    <xf numFmtId="0" fontId="90" fillId="46" borderId="0" xfId="1848" applyFont="1" applyFill="1" applyBorder="1"/>
    <xf numFmtId="176" fontId="86" fillId="0" borderId="0" xfId="0" applyNumberFormat="1" applyFont="1"/>
    <xf numFmtId="43" fontId="86" fillId="0" borderId="0" xfId="0" applyNumberFormat="1" applyFont="1"/>
    <xf numFmtId="0" fontId="86" fillId="0" borderId="0" xfId="0" applyFont="1" applyBorder="1"/>
    <xf numFmtId="0" fontId="91" fillId="0" borderId="0" xfId="0" applyFont="1" applyBorder="1"/>
    <xf numFmtId="0" fontId="92" fillId="0" borderId="0" xfId="0" applyFont="1"/>
    <xf numFmtId="0" fontId="93" fillId="0" borderId="20" xfId="0" applyFont="1" applyBorder="1"/>
    <xf numFmtId="0" fontId="94" fillId="0" borderId="20" xfId="0" applyFont="1" applyBorder="1" applyAlignment="1">
      <alignment horizontal="right"/>
    </xf>
    <xf numFmtId="0" fontId="94" fillId="0" borderId="20" xfId="0" applyFont="1" applyBorder="1"/>
    <xf numFmtId="181" fontId="93" fillId="0" borderId="20" xfId="289" applyNumberFormat="1" applyFont="1" applyBorder="1"/>
    <xf numFmtId="181" fontId="94" fillId="0" borderId="20" xfId="289" applyNumberFormat="1" applyFont="1" applyBorder="1"/>
    <xf numFmtId="181" fontId="86" fillId="0" borderId="0" xfId="0" applyNumberFormat="1" applyFont="1" applyFill="1" applyBorder="1"/>
    <xf numFmtId="181" fontId="86" fillId="0" borderId="46" xfId="268" applyNumberFormat="1" applyFont="1" applyBorder="1" applyAlignment="1"/>
    <xf numFmtId="182" fontId="53" fillId="0" borderId="20" xfId="1418" applyNumberFormat="1" applyFont="1" applyFill="1" applyBorder="1"/>
    <xf numFmtId="0" fontId="53" fillId="0" borderId="20" xfId="1418" applyFont="1" applyBorder="1"/>
    <xf numFmtId="177" fontId="11" fillId="0" borderId="69" xfId="1418" applyNumberFormat="1" applyFont="1" applyBorder="1" applyAlignment="1" applyProtection="1">
      <alignment horizontal="left"/>
    </xf>
    <xf numFmtId="0" fontId="11" fillId="0" borderId="0" xfId="1418" applyFont="1" applyFill="1" applyBorder="1" applyAlignment="1">
      <alignment horizontal="right"/>
    </xf>
    <xf numFmtId="0" fontId="11" fillId="0" borderId="42" xfId="1418" applyFont="1" applyFill="1" applyBorder="1" applyAlignment="1">
      <alignment horizontal="right"/>
    </xf>
    <xf numFmtId="0" fontId="11" fillId="0" borderId="70" xfId="1418" applyFont="1" applyFill="1" applyBorder="1" applyAlignment="1">
      <alignment horizontal="right"/>
    </xf>
    <xf numFmtId="177" fontId="53" fillId="0" borderId="69" xfId="1418" applyNumberFormat="1" applyFont="1" applyBorder="1" applyAlignment="1" applyProtection="1">
      <alignment horizontal="left" indent="1"/>
    </xf>
    <xf numFmtId="174" fontId="53" fillId="0" borderId="0" xfId="361" applyNumberFormat="1" applyFont="1" applyFill="1" applyBorder="1"/>
    <xf numFmtId="174" fontId="53" fillId="0" borderId="14" xfId="361" applyNumberFormat="1" applyFont="1" applyFill="1" applyBorder="1"/>
    <xf numFmtId="174" fontId="53" fillId="0" borderId="26" xfId="361" applyNumberFormat="1" applyFont="1" applyFill="1" applyBorder="1"/>
    <xf numFmtId="177" fontId="53" fillId="0" borderId="69" xfId="1418" applyNumberFormat="1" applyFont="1" applyBorder="1" applyAlignment="1" applyProtection="1">
      <alignment horizontal="left" indent="3"/>
    </xf>
    <xf numFmtId="174" fontId="95" fillId="0" borderId="0" xfId="361" applyNumberFormat="1" applyFont="1" applyFill="1" applyBorder="1"/>
    <xf numFmtId="174" fontId="95" fillId="0" borderId="14" xfId="361" applyNumberFormat="1" applyFont="1" applyFill="1" applyBorder="1"/>
    <xf numFmtId="174" fontId="95" fillId="0" borderId="26" xfId="361" applyNumberFormat="1" applyFont="1" applyFill="1" applyBorder="1"/>
    <xf numFmtId="177" fontId="11" fillId="0" borderId="69" xfId="1418" applyNumberFormat="1" applyFont="1" applyBorder="1" applyAlignment="1" applyProtection="1">
      <alignment horizontal="left" indent="4"/>
    </xf>
    <xf numFmtId="174" fontId="11" fillId="0" borderId="0" xfId="361" applyNumberFormat="1" applyFont="1" applyFill="1" applyBorder="1"/>
    <xf numFmtId="174" fontId="11" fillId="0" borderId="14" xfId="361" applyNumberFormat="1" applyFont="1" applyFill="1" applyBorder="1"/>
    <xf numFmtId="174" fontId="11" fillId="0" borderId="26" xfId="361" applyNumberFormat="1" applyFont="1" applyFill="1" applyBorder="1"/>
    <xf numFmtId="177" fontId="11" fillId="56" borderId="69" xfId="1418" applyNumberFormat="1" applyFont="1" applyFill="1" applyBorder="1" applyAlignment="1" applyProtection="1">
      <alignment horizontal="left" indent="3"/>
    </xf>
    <xf numFmtId="174" fontId="11" fillId="56" borderId="0" xfId="361" applyNumberFormat="1" applyFont="1" applyFill="1" applyBorder="1"/>
    <xf numFmtId="174" fontId="11" fillId="56" borderId="14" xfId="361" applyNumberFormat="1" applyFont="1" applyFill="1" applyBorder="1"/>
    <xf numFmtId="174" fontId="11" fillId="56" borderId="26" xfId="361" applyNumberFormat="1" applyFont="1" applyFill="1" applyBorder="1"/>
    <xf numFmtId="177" fontId="11" fillId="57" borderId="69" xfId="1418" applyNumberFormat="1" applyFont="1" applyFill="1" applyBorder="1" applyAlignment="1" applyProtection="1">
      <alignment horizontal="left" indent="7"/>
    </xf>
    <xf numFmtId="177" fontId="11" fillId="0" borderId="69" xfId="1418" applyNumberFormat="1" applyFont="1" applyBorder="1" applyAlignment="1" applyProtection="1">
      <alignment horizontal="left" indent="7"/>
    </xf>
    <xf numFmtId="174" fontId="96" fillId="0" borderId="0" xfId="361" applyNumberFormat="1" applyFont="1" applyFill="1" applyBorder="1"/>
    <xf numFmtId="174" fontId="96" fillId="0" borderId="14" xfId="361" applyNumberFormat="1" applyFont="1" applyFill="1" applyBorder="1"/>
    <xf numFmtId="174" fontId="96" fillId="0" borderId="26" xfId="361" applyNumberFormat="1" applyFont="1" applyFill="1" applyBorder="1"/>
    <xf numFmtId="170" fontId="11" fillId="0" borderId="0" xfId="361" applyNumberFormat="1" applyFont="1" applyFill="1" applyBorder="1"/>
    <xf numFmtId="170" fontId="11" fillId="0" borderId="14" xfId="361" applyNumberFormat="1" applyFont="1" applyFill="1" applyBorder="1"/>
    <xf numFmtId="170" fontId="11" fillId="0" borderId="26" xfId="361" applyNumberFormat="1" applyFont="1" applyFill="1" applyBorder="1"/>
    <xf numFmtId="177" fontId="53" fillId="0" borderId="69" xfId="1418" applyNumberFormat="1" applyFont="1" applyBorder="1" applyAlignment="1" applyProtection="1">
      <alignment horizontal="left" indent="4"/>
    </xf>
    <xf numFmtId="177" fontId="11" fillId="0" borderId="69" xfId="1418" applyNumberFormat="1" applyFont="1" applyBorder="1" applyAlignment="1" applyProtection="1">
      <alignment horizontal="left" indent="5"/>
    </xf>
    <xf numFmtId="177" fontId="11" fillId="48" borderId="69" xfId="1418" applyNumberFormat="1" applyFont="1" applyFill="1" applyBorder="1" applyAlignment="1" applyProtection="1">
      <alignment horizontal="left" indent="5"/>
    </xf>
    <xf numFmtId="177" fontId="11" fillId="48" borderId="69" xfId="1418" applyNumberFormat="1" applyFont="1" applyFill="1" applyBorder="1" applyAlignment="1" applyProtection="1">
      <alignment horizontal="left" indent="8"/>
    </xf>
    <xf numFmtId="170" fontId="11" fillId="0" borderId="0" xfId="1418" applyNumberFormat="1" applyFont="1" applyFill="1" applyBorder="1"/>
    <xf numFmtId="170" fontId="11" fillId="0" borderId="14" xfId="1418" applyNumberFormat="1" applyFont="1" applyFill="1" applyBorder="1"/>
    <xf numFmtId="170" fontId="11" fillId="0" borderId="26" xfId="1418" applyNumberFormat="1" applyFont="1" applyFill="1" applyBorder="1"/>
    <xf numFmtId="177" fontId="38" fillId="0" borderId="69" xfId="1418" applyNumberFormat="1" applyFont="1" applyBorder="1" applyAlignment="1" applyProtection="1">
      <alignment horizontal="left" wrapText="1"/>
    </xf>
    <xf numFmtId="177" fontId="11" fillId="0" borderId="69" xfId="1418" applyNumberFormat="1" applyFont="1" applyBorder="1" applyAlignment="1" applyProtection="1">
      <alignment horizontal="left" indent="3"/>
    </xf>
    <xf numFmtId="177" fontId="11" fillId="0" borderId="69" xfId="1418" applyNumberFormat="1" applyFont="1" applyBorder="1" applyAlignment="1" applyProtection="1">
      <alignment horizontal="left" indent="2"/>
    </xf>
    <xf numFmtId="177" fontId="11" fillId="0" borderId="71" xfId="1418" applyNumberFormat="1" applyFont="1" applyBorder="1" applyAlignment="1" applyProtection="1">
      <alignment horizontal="left" indent="2"/>
    </xf>
    <xf numFmtId="174" fontId="11" fillId="0" borderId="33" xfId="361" applyNumberFormat="1" applyFont="1" applyFill="1" applyBorder="1"/>
    <xf numFmtId="174" fontId="11" fillId="0" borderId="72" xfId="361" applyNumberFormat="1" applyFont="1" applyFill="1" applyBorder="1"/>
    <xf numFmtId="174" fontId="11" fillId="0" borderId="73" xfId="361" applyNumberFormat="1" applyFont="1" applyFill="1" applyBorder="1"/>
    <xf numFmtId="167" fontId="0" fillId="0" borderId="0" xfId="289" applyFont="1"/>
    <xf numFmtId="0" fontId="0" fillId="58" borderId="20" xfId="0" applyFill="1" applyBorder="1"/>
    <xf numFmtId="167" fontId="0" fillId="58" borderId="20" xfId="289" applyFont="1" applyFill="1" applyBorder="1"/>
    <xf numFmtId="0" fontId="0" fillId="57" borderId="20" xfId="0" applyFill="1" applyBorder="1"/>
    <xf numFmtId="167" fontId="0" fillId="57" borderId="20" xfId="289" applyFont="1" applyFill="1" applyBorder="1"/>
    <xf numFmtId="0" fontId="0" fillId="0" borderId="20" xfId="0" applyFill="1" applyBorder="1"/>
    <xf numFmtId="181" fontId="0" fillId="0" borderId="20" xfId="289" applyNumberFormat="1" applyFont="1" applyFill="1" applyBorder="1"/>
    <xf numFmtId="0" fontId="0" fillId="42" borderId="20" xfId="0" applyFill="1" applyBorder="1"/>
    <xf numFmtId="167" fontId="0" fillId="42" borderId="20" xfId="289" applyFont="1" applyFill="1" applyBorder="1"/>
    <xf numFmtId="0" fontId="0" fillId="0" borderId="42" xfId="0" applyFill="1" applyBorder="1"/>
    <xf numFmtId="181" fontId="0" fillId="0" borderId="42" xfId="289" applyNumberFormat="1" applyFont="1" applyFill="1" applyBorder="1"/>
    <xf numFmtId="0" fontId="86" fillId="57" borderId="28" xfId="0" applyFont="1" applyFill="1" applyBorder="1"/>
    <xf numFmtId="167" fontId="86" fillId="57" borderId="28" xfId="289" applyFont="1" applyFill="1" applyBorder="1"/>
    <xf numFmtId="167" fontId="86" fillId="57" borderId="74" xfId="289" applyFont="1" applyFill="1" applyBorder="1"/>
    <xf numFmtId="0" fontId="86" fillId="58" borderId="76" xfId="0" applyFont="1" applyFill="1" applyBorder="1"/>
    <xf numFmtId="181" fontId="86" fillId="58" borderId="76" xfId="289" applyNumberFormat="1" applyFont="1" applyFill="1" applyBorder="1"/>
    <xf numFmtId="167" fontId="86" fillId="58" borderId="76" xfId="289" applyFont="1" applyFill="1" applyBorder="1"/>
    <xf numFmtId="167" fontId="86" fillId="58" borderId="77" xfId="289" applyFont="1" applyFill="1" applyBorder="1"/>
    <xf numFmtId="0" fontId="0" fillId="0" borderId="0" xfId="0" applyFill="1" applyBorder="1"/>
    <xf numFmtId="167" fontId="0" fillId="0" borderId="0" xfId="289" applyFont="1" applyFill="1" applyBorder="1"/>
    <xf numFmtId="0" fontId="86" fillId="42" borderId="20" xfId="0" applyFont="1" applyFill="1" applyBorder="1"/>
    <xf numFmtId="167" fontId="86" fillId="42" borderId="20" xfId="289" applyFont="1" applyFill="1" applyBorder="1"/>
    <xf numFmtId="167" fontId="86" fillId="0" borderId="0" xfId="289" applyFont="1"/>
    <xf numFmtId="174" fontId="98" fillId="0" borderId="0" xfId="361" applyNumberFormat="1" applyFont="1" applyFill="1" applyBorder="1"/>
    <xf numFmtId="174" fontId="98" fillId="0" borderId="14" xfId="361" applyNumberFormat="1" applyFont="1" applyFill="1" applyBorder="1"/>
    <xf numFmtId="174" fontId="98" fillId="0" borderId="26" xfId="361" applyNumberFormat="1" applyFont="1" applyFill="1" applyBorder="1"/>
    <xf numFmtId="0" fontId="0" fillId="0" borderId="0" xfId="0"/>
    <xf numFmtId="43" fontId="0" fillId="0" borderId="0" xfId="3619" applyFont="1"/>
    <xf numFmtId="0" fontId="39" fillId="0" borderId="0" xfId="0" applyFont="1"/>
    <xf numFmtId="0" fontId="39" fillId="0" borderId="0" xfId="0" applyFont="1" applyAlignment="1">
      <alignment horizontal="center" wrapText="1"/>
    </xf>
    <xf numFmtId="43" fontId="39" fillId="0" borderId="0" xfId="0" applyNumberFormat="1" applyFont="1"/>
    <xf numFmtId="43" fontId="39" fillId="0" borderId="0" xfId="3619" applyFont="1"/>
    <xf numFmtId="9" fontId="0" fillId="0" borderId="0" xfId="3617" applyFont="1"/>
    <xf numFmtId="2" fontId="0" fillId="0" borderId="0" xfId="3617" applyNumberFormat="1" applyFont="1"/>
    <xf numFmtId="10" fontId="0" fillId="0" borderId="0" xfId="0" applyNumberFormat="1"/>
    <xf numFmtId="10" fontId="39" fillId="0" borderId="0" xfId="0" applyNumberFormat="1" applyFont="1" applyAlignment="1">
      <alignment horizontal="center" wrapText="1"/>
    </xf>
    <xf numFmtId="43" fontId="0" fillId="0" borderId="0" xfId="0" applyNumberFormat="1"/>
    <xf numFmtId="0" fontId="39" fillId="0" borderId="20" xfId="0" applyFont="1" applyBorder="1" applyAlignment="1">
      <alignment horizontal="center" wrapText="1"/>
    </xf>
    <xf numFmtId="0" fontId="39" fillId="0" borderId="20" xfId="0" applyFont="1" applyBorder="1" applyAlignment="1">
      <alignment horizontal="center"/>
    </xf>
    <xf numFmtId="0" fontId="39" fillId="42" borderId="20" xfId="0" applyFont="1" applyFill="1" applyBorder="1"/>
    <xf numFmtId="0" fontId="0" fillId="42" borderId="20" xfId="0" applyFill="1" applyBorder="1" applyAlignment="1">
      <alignment horizontal="center"/>
    </xf>
    <xf numFmtId="2" fontId="0" fillId="42" borderId="20" xfId="0" applyNumberFormat="1" applyFill="1" applyBorder="1" applyAlignment="1">
      <alignment horizontal="center"/>
    </xf>
    <xf numFmtId="0" fontId="39" fillId="0" borderId="20" xfId="0" applyFont="1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43" fontId="39" fillId="0" borderId="20" xfId="3618" applyFont="1" applyBorder="1" applyAlignment="1">
      <alignment horizontal="center"/>
    </xf>
    <xf numFmtId="0" fontId="0" fillId="0" borderId="0" xfId="0"/>
    <xf numFmtId="0" fontId="0" fillId="0" borderId="33" xfId="0" applyBorder="1"/>
    <xf numFmtId="0" fontId="0" fillId="59" borderId="0" xfId="0" applyFill="1"/>
    <xf numFmtId="0" fontId="39" fillId="59" borderId="0" xfId="0" applyFont="1" applyFill="1" applyAlignment="1">
      <alignment horizontal="right"/>
    </xf>
    <xf numFmtId="0" fontId="0" fillId="59" borderId="0" xfId="0" applyFill="1" applyAlignment="1">
      <alignment horizontal="center"/>
    </xf>
    <xf numFmtId="0" fontId="0" fillId="59" borderId="0" xfId="0" applyFill="1" applyAlignment="1">
      <alignment horizontal="center" vertical="center"/>
    </xf>
    <xf numFmtId="0" fontId="39" fillId="60" borderId="0" xfId="0" applyFont="1" applyFill="1" applyAlignment="1">
      <alignment horizontal="center" wrapText="1"/>
    </xf>
    <xf numFmtId="0" fontId="39" fillId="59" borderId="0" xfId="0" applyFont="1" applyFill="1"/>
    <xf numFmtId="43" fontId="39" fillId="59" borderId="0" xfId="0" applyNumberFormat="1" applyFont="1" applyFill="1"/>
    <xf numFmtId="2" fontId="0" fillId="59" borderId="0" xfId="3617" applyNumberFormat="1" applyFont="1" applyFill="1"/>
    <xf numFmtId="43" fontId="39" fillId="59" borderId="0" xfId="3619" applyFont="1" applyFill="1"/>
    <xf numFmtId="43" fontId="0" fillId="59" borderId="0" xfId="0" applyNumberFormat="1" applyFill="1"/>
    <xf numFmtId="0" fontId="39" fillId="59" borderId="0" xfId="0" applyFont="1" applyFill="1" applyBorder="1"/>
    <xf numFmtId="43" fontId="39" fillId="59" borderId="0" xfId="3618" applyFont="1" applyFill="1" applyBorder="1" applyAlignment="1">
      <alignment horizontal="center"/>
    </xf>
    <xf numFmtId="0" fontId="0" fillId="59" borderId="0" xfId="0" applyFill="1" applyBorder="1" applyAlignment="1">
      <alignment horizontal="center"/>
    </xf>
    <xf numFmtId="2" fontId="0" fillId="59" borderId="0" xfId="0" applyNumberFormat="1" applyFill="1" applyBorder="1" applyAlignment="1">
      <alignment horizontal="center"/>
    </xf>
    <xf numFmtId="2" fontId="0" fillId="59" borderId="0" xfId="0" applyNumberFormat="1" applyFill="1"/>
    <xf numFmtId="0" fontId="0" fillId="59" borderId="0" xfId="0" applyFill="1" applyBorder="1"/>
    <xf numFmtId="0" fontId="0" fillId="0" borderId="0" xfId="0"/>
    <xf numFmtId="43" fontId="0" fillId="0" borderId="0" xfId="3621" applyFont="1"/>
    <xf numFmtId="0" fontId="39" fillId="0" borderId="0" xfId="0" applyFont="1"/>
    <xf numFmtId="0" fontId="39" fillId="0" borderId="0" xfId="0" applyFont="1" applyAlignment="1">
      <alignment horizontal="center" wrapText="1"/>
    </xf>
    <xf numFmtId="43" fontId="39" fillId="0" borderId="0" xfId="0" applyNumberFormat="1" applyFont="1"/>
    <xf numFmtId="43" fontId="39" fillId="0" borderId="0" xfId="3621" applyFont="1"/>
    <xf numFmtId="9" fontId="0" fillId="0" borderId="0" xfId="3617" applyFont="1"/>
    <xf numFmtId="2" fontId="0" fillId="0" borderId="0" xfId="3617" applyNumberFormat="1" applyFont="1"/>
    <xf numFmtId="10" fontId="0" fillId="0" borderId="0" xfId="0" applyNumberFormat="1"/>
    <xf numFmtId="10" fontId="39" fillId="0" borderId="0" xfId="0" applyNumberFormat="1" applyFont="1" applyAlignment="1">
      <alignment horizontal="center" wrapText="1"/>
    </xf>
    <xf numFmtId="43" fontId="0" fillId="0" borderId="0" xfId="0" applyNumberFormat="1"/>
    <xf numFmtId="0" fontId="46" fillId="59" borderId="0" xfId="0" applyFont="1" applyFill="1" applyBorder="1"/>
    <xf numFmtId="17" fontId="48" fillId="59" borderId="0" xfId="938" applyNumberFormat="1" applyFont="1" applyFill="1" applyBorder="1" applyAlignment="1">
      <alignment horizontal="center" vertical="top"/>
    </xf>
    <xf numFmtId="167" fontId="46" fillId="59" borderId="0" xfId="0" applyNumberFormat="1" applyFont="1" applyFill="1" applyBorder="1" applyAlignment="1">
      <alignment horizontal="center" vertical="center"/>
    </xf>
    <xf numFmtId="167" fontId="49" fillId="59" borderId="0" xfId="0" applyNumberFormat="1" applyFont="1" applyFill="1"/>
    <xf numFmtId="167" fontId="36" fillId="59" borderId="0" xfId="268" applyFont="1" applyFill="1" applyBorder="1" applyAlignment="1">
      <alignment horizontal="right"/>
    </xf>
    <xf numFmtId="0" fontId="46" fillId="59" borderId="0" xfId="0" applyFont="1" applyFill="1"/>
    <xf numFmtId="2" fontId="42" fillId="0" borderId="0" xfId="0" applyNumberFormat="1" applyFont="1"/>
    <xf numFmtId="0" fontId="52" fillId="0" borderId="53" xfId="0" applyFont="1" applyBorder="1" applyAlignment="1"/>
    <xf numFmtId="0" fontId="102" fillId="0" borderId="0" xfId="0" applyFont="1" applyAlignment="1">
      <alignment horizontal="center" vertical="center"/>
    </xf>
    <xf numFmtId="0" fontId="102" fillId="0" borderId="0" xfId="0" applyFont="1" applyAlignment="1">
      <alignment horizontal="center"/>
    </xf>
    <xf numFmtId="0" fontId="42" fillId="0" borderId="0" xfId="0" applyFont="1" applyFill="1" applyAlignment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52" fillId="0" borderId="0" xfId="0" applyFont="1" applyFill="1" applyAlignment="1"/>
    <xf numFmtId="0" fontId="38" fillId="44" borderId="18" xfId="938" applyFont="1" applyFill="1" applyBorder="1" applyAlignment="1">
      <alignment horizontal="center"/>
    </xf>
    <xf numFmtId="0" fontId="38" fillId="44" borderId="33" xfId="938" applyFont="1" applyFill="1" applyBorder="1" applyAlignment="1">
      <alignment horizontal="center"/>
    </xf>
    <xf numFmtId="0" fontId="38" fillId="44" borderId="34" xfId="938" applyFont="1" applyFill="1" applyBorder="1" applyAlignment="1">
      <alignment horizontal="center"/>
    </xf>
    <xf numFmtId="0" fontId="37" fillId="0" borderId="50" xfId="938" applyFont="1" applyFill="1" applyBorder="1" applyAlignment="1">
      <alignment horizontal="center" vertical="center" wrapText="1"/>
    </xf>
    <xf numFmtId="0" fontId="37" fillId="0" borderId="34" xfId="938" applyFont="1" applyFill="1" applyBorder="1" applyAlignment="1">
      <alignment horizontal="center" vertical="center" wrapText="1"/>
    </xf>
    <xf numFmtId="0" fontId="38" fillId="43" borderId="12" xfId="938" applyFont="1" applyFill="1" applyBorder="1" applyAlignment="1">
      <alignment horizontal="center" vertical="center" wrapText="1"/>
    </xf>
    <xf numFmtId="0" fontId="38" fillId="43" borderId="11" xfId="938" applyFont="1" applyFill="1" applyBorder="1" applyAlignment="1">
      <alignment horizontal="center" vertical="center" wrapText="1"/>
    </xf>
    <xf numFmtId="0" fontId="41" fillId="0" borderId="53" xfId="0" applyFont="1" applyBorder="1" applyAlignment="1">
      <alignment horizontal="center"/>
    </xf>
    <xf numFmtId="0" fontId="39" fillId="0" borderId="37" xfId="0" applyFont="1" applyBorder="1" applyAlignment="1">
      <alignment horizontal="center"/>
    </xf>
    <xf numFmtId="0" fontId="39" fillId="0" borderId="67" xfId="0" applyFont="1" applyBorder="1" applyAlignment="1">
      <alignment horizontal="center"/>
    </xf>
    <xf numFmtId="0" fontId="41" fillId="0" borderId="37" xfId="0" applyFont="1" applyFill="1" applyBorder="1" applyAlignment="1">
      <alignment horizontal="center"/>
    </xf>
    <xf numFmtId="0" fontId="41" fillId="0" borderId="38" xfId="0" applyFont="1" applyFill="1" applyBorder="1" applyAlignment="1">
      <alignment horizontal="center"/>
    </xf>
    <xf numFmtId="0" fontId="97" fillId="0" borderId="53" xfId="0" applyFont="1" applyFill="1" applyBorder="1" applyAlignment="1">
      <alignment horizontal="center"/>
    </xf>
    <xf numFmtId="0" fontId="39" fillId="0" borderId="20" xfId="0" applyFont="1" applyBorder="1" applyAlignment="1">
      <alignment horizontal="center"/>
    </xf>
    <xf numFmtId="0" fontId="0" fillId="58" borderId="37" xfId="0" applyFill="1" applyBorder="1" applyAlignment="1">
      <alignment horizontal="center"/>
    </xf>
    <xf numFmtId="0" fontId="0" fillId="58" borderId="67" xfId="0" applyFill="1" applyBorder="1" applyAlignment="1">
      <alignment horizontal="center"/>
    </xf>
    <xf numFmtId="0" fontId="0" fillId="57" borderId="20" xfId="0" applyFill="1" applyBorder="1" applyAlignment="1">
      <alignment horizontal="center" vertical="center"/>
    </xf>
    <xf numFmtId="0" fontId="0" fillId="57" borderId="42" xfId="0" applyFill="1" applyBorder="1" applyAlignment="1">
      <alignment horizontal="center" vertical="center"/>
    </xf>
    <xf numFmtId="0" fontId="86" fillId="57" borderId="27" xfId="0" applyFont="1" applyFill="1" applyBorder="1" applyAlignment="1">
      <alignment horizontal="center" vertical="center"/>
    </xf>
    <xf numFmtId="0" fontId="86" fillId="57" borderId="75" xfId="0" applyFont="1" applyFill="1" applyBorder="1" applyAlignment="1">
      <alignment horizontal="center" vertical="center"/>
    </xf>
    <xf numFmtId="0" fontId="69" fillId="0" borderId="43" xfId="0" applyFont="1" applyFill="1" applyBorder="1" applyAlignment="1">
      <alignment horizontal="center" vertical="top" wrapText="1"/>
    </xf>
    <xf numFmtId="0" fontId="69" fillId="0" borderId="0" xfId="0" applyFont="1" applyFill="1" applyBorder="1" applyAlignment="1">
      <alignment horizontal="center" vertical="top" wrapText="1"/>
    </xf>
    <xf numFmtId="0" fontId="52" fillId="0" borderId="45" xfId="0" applyFont="1" applyBorder="1" applyAlignment="1">
      <alignment horizontal="center"/>
    </xf>
    <xf numFmtId="0" fontId="52" fillId="0" borderId="51" xfId="0" applyFont="1" applyBorder="1" applyAlignment="1">
      <alignment horizontal="center"/>
    </xf>
    <xf numFmtId="0" fontId="77" fillId="0" borderId="54" xfId="0" applyFont="1" applyBorder="1" applyAlignment="1">
      <alignment horizontal="center"/>
    </xf>
    <xf numFmtId="0" fontId="77" fillId="0" borderId="55" xfId="0" applyFont="1" applyBorder="1" applyAlignment="1">
      <alignment horizontal="center"/>
    </xf>
    <xf numFmtId="183" fontId="77" fillId="0" borderId="54" xfId="0" applyNumberFormat="1" applyFont="1" applyBorder="1" applyAlignment="1">
      <alignment horizontal="center"/>
    </xf>
    <xf numFmtId="183" fontId="77" fillId="0" borderId="55" xfId="0" applyNumberFormat="1" applyFont="1" applyBorder="1" applyAlignment="1">
      <alignment horizontal="center"/>
    </xf>
    <xf numFmtId="0" fontId="73" fillId="0" borderId="0" xfId="0" applyFont="1" applyAlignment="1">
      <alignment horizontal="center"/>
    </xf>
    <xf numFmtId="167" fontId="77" fillId="0" borderId="54" xfId="0" applyNumberFormat="1" applyFont="1" applyBorder="1" applyAlignment="1">
      <alignment horizontal="center"/>
    </xf>
    <xf numFmtId="167" fontId="77" fillId="0" borderId="55" xfId="0" applyNumberFormat="1" applyFont="1" applyBorder="1" applyAlignment="1">
      <alignment horizontal="center"/>
    </xf>
    <xf numFmtId="0" fontId="88" fillId="46" borderId="37" xfId="1848" applyFont="1" applyFill="1" applyBorder="1" applyAlignment="1">
      <alignment horizontal="center"/>
    </xf>
    <xf numFmtId="0" fontId="88" fillId="46" borderId="67" xfId="1848" applyFont="1" applyFill="1" applyBorder="1" applyAlignment="1">
      <alignment horizontal="center"/>
    </xf>
    <xf numFmtId="0" fontId="57" fillId="0" borderId="17" xfId="0" applyFont="1" applyBorder="1" applyAlignment="1">
      <alignment horizontal="center"/>
    </xf>
    <xf numFmtId="0" fontId="57" fillId="0" borderId="0" xfId="0" applyFont="1" applyAlignment="1">
      <alignment horizontal="center"/>
    </xf>
    <xf numFmtId="0" fontId="52" fillId="0" borderId="0" xfId="0" applyFont="1" applyFill="1" applyAlignment="1">
      <alignment horizontal="center"/>
    </xf>
    <xf numFmtId="0" fontId="41" fillId="0" borderId="27" xfId="0" applyFont="1" applyBorder="1" applyAlignment="1">
      <alignment horizontal="left" vertical="top"/>
    </xf>
    <xf numFmtId="0" fontId="41" fillId="0" borderId="28" xfId="0" applyFont="1" applyBorder="1" applyAlignment="1">
      <alignment horizontal="left" vertical="top"/>
    </xf>
    <xf numFmtId="0" fontId="41" fillId="0" borderId="47" xfId="0" applyFont="1" applyBorder="1" applyAlignment="1">
      <alignment horizontal="left" vertical="top"/>
    </xf>
    <xf numFmtId="0" fontId="41" fillId="0" borderId="19" xfId="0" applyFont="1" applyBorder="1" applyAlignment="1">
      <alignment horizontal="left" vertical="top"/>
    </xf>
    <xf numFmtId="0" fontId="41" fillId="0" borderId="20" xfId="0" applyFont="1" applyBorder="1" applyAlignment="1">
      <alignment horizontal="left" vertical="top"/>
    </xf>
    <xf numFmtId="0" fontId="41" fillId="0" borderId="37" xfId="0" applyFont="1" applyBorder="1" applyAlignment="1">
      <alignment horizontal="left" vertical="top"/>
    </xf>
    <xf numFmtId="0" fontId="41" fillId="0" borderId="41" xfId="0" applyFont="1" applyBorder="1" applyAlignment="1">
      <alignment horizontal="left" vertical="top"/>
    </xf>
    <xf numFmtId="0" fontId="41" fillId="0" borderId="42" xfId="0" applyFont="1" applyBorder="1" applyAlignment="1">
      <alignment horizontal="left" vertical="top"/>
    </xf>
    <xf numFmtId="0" fontId="41" fillId="0" borderId="48" xfId="0" applyFont="1" applyBorder="1" applyAlignment="1">
      <alignment horizontal="left" vertical="top"/>
    </xf>
    <xf numFmtId="0" fontId="41" fillId="0" borderId="44" xfId="0" applyFont="1" applyBorder="1" applyAlignment="1">
      <alignment horizontal="left" vertical="top"/>
    </xf>
    <xf numFmtId="0" fontId="41" fillId="0" borderId="11" xfId="0" applyFont="1" applyBorder="1" applyAlignment="1">
      <alignment horizontal="left" vertical="top"/>
    </xf>
    <xf numFmtId="0" fontId="41" fillId="0" borderId="49" xfId="0" applyFont="1" applyBorder="1" applyAlignment="1">
      <alignment horizontal="left" vertical="top"/>
    </xf>
  </cellXfs>
  <cellStyles count="3622">
    <cellStyle name="20% - Accent1 2" xfId="1" xr:uid="{00000000-0005-0000-0000-000000000000}"/>
    <cellStyle name="20% - Accent1 2 2" xfId="2" xr:uid="{00000000-0005-0000-0000-000001000000}"/>
    <cellStyle name="20% - Accent1 2 3" xfId="3" xr:uid="{00000000-0005-0000-0000-000002000000}"/>
    <cellStyle name="20% - Accent1 3" xfId="4" xr:uid="{00000000-0005-0000-0000-000003000000}"/>
    <cellStyle name="20% - Accent1 3 2" xfId="5" xr:uid="{00000000-0005-0000-0000-000004000000}"/>
    <cellStyle name="20% - Accent1 4" xfId="6" xr:uid="{00000000-0005-0000-0000-000005000000}"/>
    <cellStyle name="20% - Accent1 5" xfId="7" xr:uid="{00000000-0005-0000-0000-000006000000}"/>
    <cellStyle name="20% - Accent1 6" xfId="8" xr:uid="{00000000-0005-0000-0000-000007000000}"/>
    <cellStyle name="20% - Accent1 7" xfId="9" xr:uid="{00000000-0005-0000-0000-000008000000}"/>
    <cellStyle name="20% - Accent1 8" xfId="10" xr:uid="{00000000-0005-0000-0000-000009000000}"/>
    <cellStyle name="20% - Accent1 9" xfId="11" xr:uid="{00000000-0005-0000-0000-00000A000000}"/>
    <cellStyle name="20% - Accent2 2" xfId="12" xr:uid="{00000000-0005-0000-0000-00000B000000}"/>
    <cellStyle name="20% - Accent2 2 2" xfId="13" xr:uid="{00000000-0005-0000-0000-00000C000000}"/>
    <cellStyle name="20% - Accent2 2 3" xfId="14" xr:uid="{00000000-0005-0000-0000-00000D000000}"/>
    <cellStyle name="20% - Accent2 3" xfId="15" xr:uid="{00000000-0005-0000-0000-00000E000000}"/>
    <cellStyle name="20% - Accent2 3 2" xfId="16" xr:uid="{00000000-0005-0000-0000-00000F000000}"/>
    <cellStyle name="20% - Accent2 4" xfId="17" xr:uid="{00000000-0005-0000-0000-000010000000}"/>
    <cellStyle name="20% - Accent2 5" xfId="18" xr:uid="{00000000-0005-0000-0000-000011000000}"/>
    <cellStyle name="20% - Accent2 6" xfId="19" xr:uid="{00000000-0005-0000-0000-000012000000}"/>
    <cellStyle name="20% - Accent2 7" xfId="20" xr:uid="{00000000-0005-0000-0000-000013000000}"/>
    <cellStyle name="20% - Accent2 8" xfId="21" xr:uid="{00000000-0005-0000-0000-000014000000}"/>
    <cellStyle name="20% - Accent2 9" xfId="22" xr:uid="{00000000-0005-0000-0000-000015000000}"/>
    <cellStyle name="20% - Accent3 2" xfId="23" xr:uid="{00000000-0005-0000-0000-000016000000}"/>
    <cellStyle name="20% - Accent3 2 2" xfId="24" xr:uid="{00000000-0005-0000-0000-000017000000}"/>
    <cellStyle name="20% - Accent3 2 3" xfId="25" xr:uid="{00000000-0005-0000-0000-000018000000}"/>
    <cellStyle name="20% - Accent3 3" xfId="26" xr:uid="{00000000-0005-0000-0000-000019000000}"/>
    <cellStyle name="20% - Accent3 3 2" xfId="27" xr:uid="{00000000-0005-0000-0000-00001A000000}"/>
    <cellStyle name="20% - Accent3 4" xfId="28" xr:uid="{00000000-0005-0000-0000-00001B000000}"/>
    <cellStyle name="20% - Accent3 5" xfId="29" xr:uid="{00000000-0005-0000-0000-00001C000000}"/>
    <cellStyle name="20% - Accent3 6" xfId="30" xr:uid="{00000000-0005-0000-0000-00001D000000}"/>
    <cellStyle name="20% - Accent3 7" xfId="31" xr:uid="{00000000-0005-0000-0000-00001E000000}"/>
    <cellStyle name="20% - Accent3 8" xfId="32" xr:uid="{00000000-0005-0000-0000-00001F000000}"/>
    <cellStyle name="20% - Accent3 9" xfId="33" xr:uid="{00000000-0005-0000-0000-000020000000}"/>
    <cellStyle name="20% - Accent4 2" xfId="34" xr:uid="{00000000-0005-0000-0000-000021000000}"/>
    <cellStyle name="20% - Accent4 2 2" xfId="35" xr:uid="{00000000-0005-0000-0000-000022000000}"/>
    <cellStyle name="20% - Accent4 2 3" xfId="36" xr:uid="{00000000-0005-0000-0000-000023000000}"/>
    <cellStyle name="20% - Accent4 3" xfId="37" xr:uid="{00000000-0005-0000-0000-000024000000}"/>
    <cellStyle name="20% - Accent4 3 2" xfId="38" xr:uid="{00000000-0005-0000-0000-000025000000}"/>
    <cellStyle name="20% - Accent4 4" xfId="39" xr:uid="{00000000-0005-0000-0000-000026000000}"/>
    <cellStyle name="20% - Accent4 5" xfId="40" xr:uid="{00000000-0005-0000-0000-000027000000}"/>
    <cellStyle name="20% - Accent4 6" xfId="41" xr:uid="{00000000-0005-0000-0000-000028000000}"/>
    <cellStyle name="20% - Accent4 7" xfId="42" xr:uid="{00000000-0005-0000-0000-000029000000}"/>
    <cellStyle name="20% - Accent4 8" xfId="43" xr:uid="{00000000-0005-0000-0000-00002A000000}"/>
    <cellStyle name="20% - Accent4 9" xfId="44" xr:uid="{00000000-0005-0000-0000-00002B000000}"/>
    <cellStyle name="20% - Accent5 2" xfId="45" xr:uid="{00000000-0005-0000-0000-00002C000000}"/>
    <cellStyle name="20% - Accent5 2 2" xfId="46" xr:uid="{00000000-0005-0000-0000-00002D000000}"/>
    <cellStyle name="20% - Accent5 2 3" xfId="47" xr:uid="{00000000-0005-0000-0000-00002E000000}"/>
    <cellStyle name="20% - Accent5 3" xfId="48" xr:uid="{00000000-0005-0000-0000-00002F000000}"/>
    <cellStyle name="20% - Accent5 3 2" xfId="49" xr:uid="{00000000-0005-0000-0000-000030000000}"/>
    <cellStyle name="20% - Accent5 4" xfId="50" xr:uid="{00000000-0005-0000-0000-000031000000}"/>
    <cellStyle name="20% - Accent5 5" xfId="51" xr:uid="{00000000-0005-0000-0000-000032000000}"/>
    <cellStyle name="20% - Accent5 6" xfId="52" xr:uid="{00000000-0005-0000-0000-000033000000}"/>
    <cellStyle name="20% - Accent5 7" xfId="53" xr:uid="{00000000-0005-0000-0000-000034000000}"/>
    <cellStyle name="20% - Accent5 8" xfId="54" xr:uid="{00000000-0005-0000-0000-000035000000}"/>
    <cellStyle name="20% - Accent5 9" xfId="55" xr:uid="{00000000-0005-0000-0000-000036000000}"/>
    <cellStyle name="20% - Accent6 2" xfId="56" xr:uid="{00000000-0005-0000-0000-000037000000}"/>
    <cellStyle name="20% - Accent6 2 2" xfId="57" xr:uid="{00000000-0005-0000-0000-000038000000}"/>
    <cellStyle name="20% - Accent6 2 3" xfId="58" xr:uid="{00000000-0005-0000-0000-000039000000}"/>
    <cellStyle name="20% - Accent6 3" xfId="59" xr:uid="{00000000-0005-0000-0000-00003A000000}"/>
    <cellStyle name="20% - Accent6 3 2" xfId="60" xr:uid="{00000000-0005-0000-0000-00003B000000}"/>
    <cellStyle name="20% - Accent6 4" xfId="61" xr:uid="{00000000-0005-0000-0000-00003C000000}"/>
    <cellStyle name="20% - Accent6 5" xfId="62" xr:uid="{00000000-0005-0000-0000-00003D000000}"/>
    <cellStyle name="20% - Accent6 6" xfId="63" xr:uid="{00000000-0005-0000-0000-00003E000000}"/>
    <cellStyle name="20% - Accent6 7" xfId="64" xr:uid="{00000000-0005-0000-0000-00003F000000}"/>
    <cellStyle name="20% - Accent6 8" xfId="65" xr:uid="{00000000-0005-0000-0000-000040000000}"/>
    <cellStyle name="20% - Accent6 9" xfId="66" xr:uid="{00000000-0005-0000-0000-000041000000}"/>
    <cellStyle name="40% - Accent1 2" xfId="67" xr:uid="{00000000-0005-0000-0000-000042000000}"/>
    <cellStyle name="40% - Accent1 2 2" xfId="68" xr:uid="{00000000-0005-0000-0000-000043000000}"/>
    <cellStyle name="40% - Accent1 2 3" xfId="69" xr:uid="{00000000-0005-0000-0000-000044000000}"/>
    <cellStyle name="40% - Accent1 3" xfId="70" xr:uid="{00000000-0005-0000-0000-000045000000}"/>
    <cellStyle name="40% - Accent1 3 2" xfId="71" xr:uid="{00000000-0005-0000-0000-000046000000}"/>
    <cellStyle name="40% - Accent1 4" xfId="72" xr:uid="{00000000-0005-0000-0000-000047000000}"/>
    <cellStyle name="40% - Accent1 5" xfId="73" xr:uid="{00000000-0005-0000-0000-000048000000}"/>
    <cellStyle name="40% - Accent1 6" xfId="74" xr:uid="{00000000-0005-0000-0000-000049000000}"/>
    <cellStyle name="40% - Accent1 7" xfId="75" xr:uid="{00000000-0005-0000-0000-00004A000000}"/>
    <cellStyle name="40% - Accent1 8" xfId="76" xr:uid="{00000000-0005-0000-0000-00004B000000}"/>
    <cellStyle name="40% - Accent1 9" xfId="77" xr:uid="{00000000-0005-0000-0000-00004C000000}"/>
    <cellStyle name="40% - Accent2 2" xfId="78" xr:uid="{00000000-0005-0000-0000-00004D000000}"/>
    <cellStyle name="40% - Accent2 2 2" xfId="79" xr:uid="{00000000-0005-0000-0000-00004E000000}"/>
    <cellStyle name="40% - Accent2 2 3" xfId="80" xr:uid="{00000000-0005-0000-0000-00004F000000}"/>
    <cellStyle name="40% - Accent2 3" xfId="81" xr:uid="{00000000-0005-0000-0000-000050000000}"/>
    <cellStyle name="40% - Accent2 3 2" xfId="82" xr:uid="{00000000-0005-0000-0000-000051000000}"/>
    <cellStyle name="40% - Accent2 4" xfId="83" xr:uid="{00000000-0005-0000-0000-000052000000}"/>
    <cellStyle name="40% - Accent2 5" xfId="84" xr:uid="{00000000-0005-0000-0000-000053000000}"/>
    <cellStyle name="40% - Accent2 6" xfId="85" xr:uid="{00000000-0005-0000-0000-000054000000}"/>
    <cellStyle name="40% - Accent2 7" xfId="86" xr:uid="{00000000-0005-0000-0000-000055000000}"/>
    <cellStyle name="40% - Accent2 8" xfId="87" xr:uid="{00000000-0005-0000-0000-000056000000}"/>
    <cellStyle name="40% - Accent2 9" xfId="88" xr:uid="{00000000-0005-0000-0000-000057000000}"/>
    <cellStyle name="40% - Accent3 2" xfId="89" xr:uid="{00000000-0005-0000-0000-000058000000}"/>
    <cellStyle name="40% - Accent3 2 2" xfId="90" xr:uid="{00000000-0005-0000-0000-000059000000}"/>
    <cellStyle name="40% - Accent3 2 3" xfId="91" xr:uid="{00000000-0005-0000-0000-00005A000000}"/>
    <cellStyle name="40% - Accent3 3" xfId="92" xr:uid="{00000000-0005-0000-0000-00005B000000}"/>
    <cellStyle name="40% - Accent3 3 2" xfId="93" xr:uid="{00000000-0005-0000-0000-00005C000000}"/>
    <cellStyle name="40% - Accent3 4" xfId="94" xr:uid="{00000000-0005-0000-0000-00005D000000}"/>
    <cellStyle name="40% - Accent3 5" xfId="95" xr:uid="{00000000-0005-0000-0000-00005E000000}"/>
    <cellStyle name="40% - Accent3 6" xfId="96" xr:uid="{00000000-0005-0000-0000-00005F000000}"/>
    <cellStyle name="40% - Accent3 7" xfId="97" xr:uid="{00000000-0005-0000-0000-000060000000}"/>
    <cellStyle name="40% - Accent3 8" xfId="98" xr:uid="{00000000-0005-0000-0000-000061000000}"/>
    <cellStyle name="40% - Accent3 9" xfId="99" xr:uid="{00000000-0005-0000-0000-000062000000}"/>
    <cellStyle name="40% - Accent4 2" xfId="100" xr:uid="{00000000-0005-0000-0000-000063000000}"/>
    <cellStyle name="40% - Accent4 2 2" xfId="101" xr:uid="{00000000-0005-0000-0000-000064000000}"/>
    <cellStyle name="40% - Accent4 2 3" xfId="102" xr:uid="{00000000-0005-0000-0000-000065000000}"/>
    <cellStyle name="40% - Accent4 3" xfId="103" xr:uid="{00000000-0005-0000-0000-000066000000}"/>
    <cellStyle name="40% - Accent4 3 2" xfId="104" xr:uid="{00000000-0005-0000-0000-000067000000}"/>
    <cellStyle name="40% - Accent4 4" xfId="105" xr:uid="{00000000-0005-0000-0000-000068000000}"/>
    <cellStyle name="40% - Accent4 5" xfId="106" xr:uid="{00000000-0005-0000-0000-000069000000}"/>
    <cellStyle name="40% - Accent4 6" xfId="107" xr:uid="{00000000-0005-0000-0000-00006A000000}"/>
    <cellStyle name="40% - Accent4 7" xfId="108" xr:uid="{00000000-0005-0000-0000-00006B000000}"/>
    <cellStyle name="40% - Accent4 8" xfId="109" xr:uid="{00000000-0005-0000-0000-00006C000000}"/>
    <cellStyle name="40% - Accent4 9" xfId="110" xr:uid="{00000000-0005-0000-0000-00006D000000}"/>
    <cellStyle name="40% - Accent5 2" xfId="111" xr:uid="{00000000-0005-0000-0000-00006E000000}"/>
    <cellStyle name="40% - Accent5 2 2" xfId="112" xr:uid="{00000000-0005-0000-0000-00006F000000}"/>
    <cellStyle name="40% - Accent5 2 3" xfId="113" xr:uid="{00000000-0005-0000-0000-000070000000}"/>
    <cellStyle name="40% - Accent5 3" xfId="114" xr:uid="{00000000-0005-0000-0000-000071000000}"/>
    <cellStyle name="40% - Accent5 3 2" xfId="115" xr:uid="{00000000-0005-0000-0000-000072000000}"/>
    <cellStyle name="40% - Accent5 4" xfId="116" xr:uid="{00000000-0005-0000-0000-000073000000}"/>
    <cellStyle name="40% - Accent5 5" xfId="117" xr:uid="{00000000-0005-0000-0000-000074000000}"/>
    <cellStyle name="40% - Accent5 6" xfId="118" xr:uid="{00000000-0005-0000-0000-000075000000}"/>
    <cellStyle name="40% - Accent5 7" xfId="119" xr:uid="{00000000-0005-0000-0000-000076000000}"/>
    <cellStyle name="40% - Accent5 8" xfId="120" xr:uid="{00000000-0005-0000-0000-000077000000}"/>
    <cellStyle name="40% - Accent5 9" xfId="121" xr:uid="{00000000-0005-0000-0000-000078000000}"/>
    <cellStyle name="40% - Accent6 2" xfId="122" xr:uid="{00000000-0005-0000-0000-000079000000}"/>
    <cellStyle name="40% - Accent6 2 2" xfId="123" xr:uid="{00000000-0005-0000-0000-00007A000000}"/>
    <cellStyle name="40% - Accent6 2 3" xfId="124" xr:uid="{00000000-0005-0000-0000-00007B000000}"/>
    <cellStyle name="40% - Accent6 3" xfId="125" xr:uid="{00000000-0005-0000-0000-00007C000000}"/>
    <cellStyle name="40% - Accent6 3 2" xfId="126" xr:uid="{00000000-0005-0000-0000-00007D000000}"/>
    <cellStyle name="40% - Accent6 4" xfId="127" xr:uid="{00000000-0005-0000-0000-00007E000000}"/>
    <cellStyle name="40% - Accent6 5" xfId="128" xr:uid="{00000000-0005-0000-0000-00007F000000}"/>
    <cellStyle name="40% - Accent6 6" xfId="129" xr:uid="{00000000-0005-0000-0000-000080000000}"/>
    <cellStyle name="40% - Accent6 7" xfId="130" xr:uid="{00000000-0005-0000-0000-000081000000}"/>
    <cellStyle name="40% - Accent6 8" xfId="131" xr:uid="{00000000-0005-0000-0000-000082000000}"/>
    <cellStyle name="40% - Accent6 9" xfId="132" xr:uid="{00000000-0005-0000-0000-000083000000}"/>
    <cellStyle name="60% - Accent1 2" xfId="133" xr:uid="{00000000-0005-0000-0000-000084000000}"/>
    <cellStyle name="60% - Accent1 2 2" xfId="134" xr:uid="{00000000-0005-0000-0000-000085000000}"/>
    <cellStyle name="60% - Accent1 3" xfId="135" xr:uid="{00000000-0005-0000-0000-000086000000}"/>
    <cellStyle name="60% - Accent1 4" xfId="136" xr:uid="{00000000-0005-0000-0000-000087000000}"/>
    <cellStyle name="60% - Accent1 5" xfId="137" xr:uid="{00000000-0005-0000-0000-000088000000}"/>
    <cellStyle name="60% - Accent1 6" xfId="138" xr:uid="{00000000-0005-0000-0000-000089000000}"/>
    <cellStyle name="60% - Accent1 7" xfId="139" xr:uid="{00000000-0005-0000-0000-00008A000000}"/>
    <cellStyle name="60% - Accent1 8" xfId="140" xr:uid="{00000000-0005-0000-0000-00008B000000}"/>
    <cellStyle name="60% - Accent1 9" xfId="141" xr:uid="{00000000-0005-0000-0000-00008C000000}"/>
    <cellStyle name="60% - Accent2 2" xfId="142" xr:uid="{00000000-0005-0000-0000-00008D000000}"/>
    <cellStyle name="60% - Accent2 2 2" xfId="143" xr:uid="{00000000-0005-0000-0000-00008E000000}"/>
    <cellStyle name="60% - Accent2 3" xfId="144" xr:uid="{00000000-0005-0000-0000-00008F000000}"/>
    <cellStyle name="60% - Accent2 4" xfId="145" xr:uid="{00000000-0005-0000-0000-000090000000}"/>
    <cellStyle name="60% - Accent2 5" xfId="146" xr:uid="{00000000-0005-0000-0000-000091000000}"/>
    <cellStyle name="60% - Accent2 6" xfId="147" xr:uid="{00000000-0005-0000-0000-000092000000}"/>
    <cellStyle name="60% - Accent2 7" xfId="148" xr:uid="{00000000-0005-0000-0000-000093000000}"/>
    <cellStyle name="60% - Accent2 8" xfId="149" xr:uid="{00000000-0005-0000-0000-000094000000}"/>
    <cellStyle name="60% - Accent2 9" xfId="150" xr:uid="{00000000-0005-0000-0000-000095000000}"/>
    <cellStyle name="60% - Accent3 2" xfId="151" xr:uid="{00000000-0005-0000-0000-000096000000}"/>
    <cellStyle name="60% - Accent3 2 2" xfId="152" xr:uid="{00000000-0005-0000-0000-000097000000}"/>
    <cellStyle name="60% - Accent3 3" xfId="153" xr:uid="{00000000-0005-0000-0000-000098000000}"/>
    <cellStyle name="60% - Accent3 4" xfId="154" xr:uid="{00000000-0005-0000-0000-000099000000}"/>
    <cellStyle name="60% - Accent3 5" xfId="155" xr:uid="{00000000-0005-0000-0000-00009A000000}"/>
    <cellStyle name="60% - Accent3 6" xfId="156" xr:uid="{00000000-0005-0000-0000-00009B000000}"/>
    <cellStyle name="60% - Accent3 7" xfId="157" xr:uid="{00000000-0005-0000-0000-00009C000000}"/>
    <cellStyle name="60% - Accent3 8" xfId="158" xr:uid="{00000000-0005-0000-0000-00009D000000}"/>
    <cellStyle name="60% - Accent3 9" xfId="159" xr:uid="{00000000-0005-0000-0000-00009E000000}"/>
    <cellStyle name="60% - Accent4 2" xfId="160" xr:uid="{00000000-0005-0000-0000-00009F000000}"/>
    <cellStyle name="60% - Accent4 2 2" xfId="161" xr:uid="{00000000-0005-0000-0000-0000A0000000}"/>
    <cellStyle name="60% - Accent4 3" xfId="162" xr:uid="{00000000-0005-0000-0000-0000A1000000}"/>
    <cellStyle name="60% - Accent4 4" xfId="163" xr:uid="{00000000-0005-0000-0000-0000A2000000}"/>
    <cellStyle name="60% - Accent4 5" xfId="164" xr:uid="{00000000-0005-0000-0000-0000A3000000}"/>
    <cellStyle name="60% - Accent4 6" xfId="165" xr:uid="{00000000-0005-0000-0000-0000A4000000}"/>
    <cellStyle name="60% - Accent4 7" xfId="166" xr:uid="{00000000-0005-0000-0000-0000A5000000}"/>
    <cellStyle name="60% - Accent4 8" xfId="167" xr:uid="{00000000-0005-0000-0000-0000A6000000}"/>
    <cellStyle name="60% - Accent4 9" xfId="168" xr:uid="{00000000-0005-0000-0000-0000A7000000}"/>
    <cellStyle name="60% - Accent5 2" xfId="169" xr:uid="{00000000-0005-0000-0000-0000A8000000}"/>
    <cellStyle name="60% - Accent5 2 2" xfId="170" xr:uid="{00000000-0005-0000-0000-0000A9000000}"/>
    <cellStyle name="60% - Accent5 3" xfId="171" xr:uid="{00000000-0005-0000-0000-0000AA000000}"/>
    <cellStyle name="60% - Accent5 4" xfId="172" xr:uid="{00000000-0005-0000-0000-0000AB000000}"/>
    <cellStyle name="60% - Accent5 5" xfId="173" xr:uid="{00000000-0005-0000-0000-0000AC000000}"/>
    <cellStyle name="60% - Accent5 6" xfId="174" xr:uid="{00000000-0005-0000-0000-0000AD000000}"/>
    <cellStyle name="60% - Accent5 7" xfId="175" xr:uid="{00000000-0005-0000-0000-0000AE000000}"/>
    <cellStyle name="60% - Accent5 8" xfId="176" xr:uid="{00000000-0005-0000-0000-0000AF000000}"/>
    <cellStyle name="60% - Accent5 9" xfId="177" xr:uid="{00000000-0005-0000-0000-0000B0000000}"/>
    <cellStyle name="60% - Accent6 2" xfId="178" xr:uid="{00000000-0005-0000-0000-0000B1000000}"/>
    <cellStyle name="60% - Accent6 2 2" xfId="179" xr:uid="{00000000-0005-0000-0000-0000B2000000}"/>
    <cellStyle name="60% - Accent6 3" xfId="180" xr:uid="{00000000-0005-0000-0000-0000B3000000}"/>
    <cellStyle name="60% - Accent6 4" xfId="181" xr:uid="{00000000-0005-0000-0000-0000B4000000}"/>
    <cellStyle name="60% - Accent6 5" xfId="182" xr:uid="{00000000-0005-0000-0000-0000B5000000}"/>
    <cellStyle name="60% - Accent6 6" xfId="183" xr:uid="{00000000-0005-0000-0000-0000B6000000}"/>
    <cellStyle name="60% - Accent6 7" xfId="184" xr:uid="{00000000-0005-0000-0000-0000B7000000}"/>
    <cellStyle name="60% - Accent6 8" xfId="185" xr:uid="{00000000-0005-0000-0000-0000B8000000}"/>
    <cellStyle name="60% - Accent6 9" xfId="186" xr:uid="{00000000-0005-0000-0000-0000B9000000}"/>
    <cellStyle name="Accent1 2" xfId="187" xr:uid="{00000000-0005-0000-0000-0000BA000000}"/>
    <cellStyle name="Accent1 2 2" xfId="188" xr:uid="{00000000-0005-0000-0000-0000BB000000}"/>
    <cellStyle name="Accent1 3" xfId="189" xr:uid="{00000000-0005-0000-0000-0000BC000000}"/>
    <cellStyle name="Accent1 4" xfId="190" xr:uid="{00000000-0005-0000-0000-0000BD000000}"/>
    <cellStyle name="Accent1 5" xfId="191" xr:uid="{00000000-0005-0000-0000-0000BE000000}"/>
    <cellStyle name="Accent1 6" xfId="192" xr:uid="{00000000-0005-0000-0000-0000BF000000}"/>
    <cellStyle name="Accent1 7" xfId="193" xr:uid="{00000000-0005-0000-0000-0000C0000000}"/>
    <cellStyle name="Accent1 8" xfId="194" xr:uid="{00000000-0005-0000-0000-0000C1000000}"/>
    <cellStyle name="Accent1 9" xfId="195" xr:uid="{00000000-0005-0000-0000-0000C2000000}"/>
    <cellStyle name="Accent2 2" xfId="196" xr:uid="{00000000-0005-0000-0000-0000C3000000}"/>
    <cellStyle name="Accent2 2 2" xfId="197" xr:uid="{00000000-0005-0000-0000-0000C4000000}"/>
    <cellStyle name="Accent2 3" xfId="198" xr:uid="{00000000-0005-0000-0000-0000C5000000}"/>
    <cellStyle name="Accent2 4" xfId="199" xr:uid="{00000000-0005-0000-0000-0000C6000000}"/>
    <cellStyle name="Accent2 5" xfId="200" xr:uid="{00000000-0005-0000-0000-0000C7000000}"/>
    <cellStyle name="Accent2 6" xfId="201" xr:uid="{00000000-0005-0000-0000-0000C8000000}"/>
    <cellStyle name="Accent2 7" xfId="202" xr:uid="{00000000-0005-0000-0000-0000C9000000}"/>
    <cellStyle name="Accent2 8" xfId="203" xr:uid="{00000000-0005-0000-0000-0000CA000000}"/>
    <cellStyle name="Accent2 9" xfId="204" xr:uid="{00000000-0005-0000-0000-0000CB000000}"/>
    <cellStyle name="Accent3 2" xfId="205" xr:uid="{00000000-0005-0000-0000-0000CC000000}"/>
    <cellStyle name="Accent3 2 2" xfId="206" xr:uid="{00000000-0005-0000-0000-0000CD000000}"/>
    <cellStyle name="Accent3 3" xfId="207" xr:uid="{00000000-0005-0000-0000-0000CE000000}"/>
    <cellStyle name="Accent3 4" xfId="208" xr:uid="{00000000-0005-0000-0000-0000CF000000}"/>
    <cellStyle name="Accent3 5" xfId="209" xr:uid="{00000000-0005-0000-0000-0000D0000000}"/>
    <cellStyle name="Accent3 6" xfId="210" xr:uid="{00000000-0005-0000-0000-0000D1000000}"/>
    <cellStyle name="Accent3 7" xfId="211" xr:uid="{00000000-0005-0000-0000-0000D2000000}"/>
    <cellStyle name="Accent3 8" xfId="212" xr:uid="{00000000-0005-0000-0000-0000D3000000}"/>
    <cellStyle name="Accent3 9" xfId="213" xr:uid="{00000000-0005-0000-0000-0000D4000000}"/>
    <cellStyle name="Accent4 2" xfId="214" xr:uid="{00000000-0005-0000-0000-0000D5000000}"/>
    <cellStyle name="Accent4 2 2" xfId="215" xr:uid="{00000000-0005-0000-0000-0000D6000000}"/>
    <cellStyle name="Accent4 3" xfId="216" xr:uid="{00000000-0005-0000-0000-0000D7000000}"/>
    <cellStyle name="Accent4 4" xfId="217" xr:uid="{00000000-0005-0000-0000-0000D8000000}"/>
    <cellStyle name="Accent4 5" xfId="218" xr:uid="{00000000-0005-0000-0000-0000D9000000}"/>
    <cellStyle name="Accent4 6" xfId="219" xr:uid="{00000000-0005-0000-0000-0000DA000000}"/>
    <cellStyle name="Accent4 7" xfId="220" xr:uid="{00000000-0005-0000-0000-0000DB000000}"/>
    <cellStyle name="Accent4 8" xfId="221" xr:uid="{00000000-0005-0000-0000-0000DC000000}"/>
    <cellStyle name="Accent4 9" xfId="222" xr:uid="{00000000-0005-0000-0000-0000DD000000}"/>
    <cellStyle name="Accent5 2" xfId="223" xr:uid="{00000000-0005-0000-0000-0000DE000000}"/>
    <cellStyle name="Accent5 2 2" xfId="224" xr:uid="{00000000-0005-0000-0000-0000DF000000}"/>
    <cellStyle name="Accent5 3" xfId="225" xr:uid="{00000000-0005-0000-0000-0000E0000000}"/>
    <cellStyle name="Accent5 4" xfId="226" xr:uid="{00000000-0005-0000-0000-0000E1000000}"/>
    <cellStyle name="Accent5 5" xfId="227" xr:uid="{00000000-0005-0000-0000-0000E2000000}"/>
    <cellStyle name="Accent5 6" xfId="228" xr:uid="{00000000-0005-0000-0000-0000E3000000}"/>
    <cellStyle name="Accent5 7" xfId="229" xr:uid="{00000000-0005-0000-0000-0000E4000000}"/>
    <cellStyle name="Accent5 8" xfId="230" xr:uid="{00000000-0005-0000-0000-0000E5000000}"/>
    <cellStyle name="Accent5 9" xfId="231" xr:uid="{00000000-0005-0000-0000-0000E6000000}"/>
    <cellStyle name="Accent6 2" xfId="232" xr:uid="{00000000-0005-0000-0000-0000E7000000}"/>
    <cellStyle name="Accent6 2 2" xfId="233" xr:uid="{00000000-0005-0000-0000-0000E8000000}"/>
    <cellStyle name="Accent6 3" xfId="234" xr:uid="{00000000-0005-0000-0000-0000E9000000}"/>
    <cellStyle name="Accent6 4" xfId="235" xr:uid="{00000000-0005-0000-0000-0000EA000000}"/>
    <cellStyle name="Accent6 5" xfId="236" xr:uid="{00000000-0005-0000-0000-0000EB000000}"/>
    <cellStyle name="Accent6 6" xfId="237" xr:uid="{00000000-0005-0000-0000-0000EC000000}"/>
    <cellStyle name="Accent6 7" xfId="238" xr:uid="{00000000-0005-0000-0000-0000ED000000}"/>
    <cellStyle name="Accent6 8" xfId="239" xr:uid="{00000000-0005-0000-0000-0000EE000000}"/>
    <cellStyle name="Accent6 9" xfId="240" xr:uid="{00000000-0005-0000-0000-0000EF000000}"/>
    <cellStyle name="Bad 2" xfId="241" xr:uid="{00000000-0005-0000-0000-0000F0000000}"/>
    <cellStyle name="Bad 2 2" xfId="242" xr:uid="{00000000-0005-0000-0000-0000F1000000}"/>
    <cellStyle name="Bad 3" xfId="243" xr:uid="{00000000-0005-0000-0000-0000F2000000}"/>
    <cellStyle name="Bad 4" xfId="244" xr:uid="{00000000-0005-0000-0000-0000F3000000}"/>
    <cellStyle name="Bad 5" xfId="245" xr:uid="{00000000-0005-0000-0000-0000F4000000}"/>
    <cellStyle name="Bad 6" xfId="246" xr:uid="{00000000-0005-0000-0000-0000F5000000}"/>
    <cellStyle name="Bad 7" xfId="247" xr:uid="{00000000-0005-0000-0000-0000F6000000}"/>
    <cellStyle name="Bad 8" xfId="248" xr:uid="{00000000-0005-0000-0000-0000F7000000}"/>
    <cellStyle name="Bad 9" xfId="249" xr:uid="{00000000-0005-0000-0000-0000F8000000}"/>
    <cellStyle name="Calculation 2" xfId="250" xr:uid="{00000000-0005-0000-0000-0000F9000000}"/>
    <cellStyle name="Calculation 2 2" xfId="251" xr:uid="{00000000-0005-0000-0000-0000FA000000}"/>
    <cellStyle name="Calculation 3" xfId="252" xr:uid="{00000000-0005-0000-0000-0000FB000000}"/>
    <cellStyle name="Calculation 4" xfId="253" xr:uid="{00000000-0005-0000-0000-0000FC000000}"/>
    <cellStyle name="Calculation 5" xfId="254" xr:uid="{00000000-0005-0000-0000-0000FD000000}"/>
    <cellStyle name="Calculation 6" xfId="255" xr:uid="{00000000-0005-0000-0000-0000FE000000}"/>
    <cellStyle name="Calculation 7" xfId="256" xr:uid="{00000000-0005-0000-0000-0000FF000000}"/>
    <cellStyle name="Calculation 8" xfId="257" xr:uid="{00000000-0005-0000-0000-000000010000}"/>
    <cellStyle name="Calculation 9" xfId="258" xr:uid="{00000000-0005-0000-0000-000001010000}"/>
    <cellStyle name="Check Cell 2" xfId="259" xr:uid="{00000000-0005-0000-0000-000002010000}"/>
    <cellStyle name="Check Cell 2 2" xfId="260" xr:uid="{00000000-0005-0000-0000-000003010000}"/>
    <cellStyle name="Check Cell 3" xfId="261" xr:uid="{00000000-0005-0000-0000-000004010000}"/>
    <cellStyle name="Check Cell 4" xfId="262" xr:uid="{00000000-0005-0000-0000-000005010000}"/>
    <cellStyle name="Check Cell 5" xfId="263" xr:uid="{00000000-0005-0000-0000-000006010000}"/>
    <cellStyle name="Check Cell 6" xfId="264" xr:uid="{00000000-0005-0000-0000-000007010000}"/>
    <cellStyle name="Check Cell 7" xfId="265" xr:uid="{00000000-0005-0000-0000-000008010000}"/>
    <cellStyle name="Check Cell 8" xfId="266" xr:uid="{00000000-0005-0000-0000-000009010000}"/>
    <cellStyle name="Check Cell 9" xfId="267" xr:uid="{00000000-0005-0000-0000-00000A010000}"/>
    <cellStyle name="Comma" xfId="268" builtinId="3"/>
    <cellStyle name="Comma [0] 2" xfId="269" xr:uid="{00000000-0005-0000-0000-00000C010000}"/>
    <cellStyle name="Comma [0] 2 2" xfId="270" xr:uid="{00000000-0005-0000-0000-00000D010000}"/>
    <cellStyle name="Comma [0] 2 2 2" xfId="271" xr:uid="{00000000-0005-0000-0000-00000E010000}"/>
    <cellStyle name="Comma [0] 2 2 2 2" xfId="272" xr:uid="{00000000-0005-0000-0000-00000F010000}"/>
    <cellStyle name="Comma [0] 2 2 6" xfId="273" xr:uid="{00000000-0005-0000-0000-000010010000}"/>
    <cellStyle name="Comma [0] 2 3" xfId="274" xr:uid="{00000000-0005-0000-0000-000011010000}"/>
    <cellStyle name="Comma [0] 2 4" xfId="275" xr:uid="{00000000-0005-0000-0000-000012010000}"/>
    <cellStyle name="Comma 10" xfId="276" xr:uid="{00000000-0005-0000-0000-000013010000}"/>
    <cellStyle name="Comma 10 2" xfId="277" xr:uid="{00000000-0005-0000-0000-000014010000}"/>
    <cellStyle name="Comma 10 2 2" xfId="278" xr:uid="{00000000-0005-0000-0000-000015010000}"/>
    <cellStyle name="Comma 10 2 2 3" xfId="3616" xr:uid="{00000000-0005-0000-0000-000016010000}"/>
    <cellStyle name="Comma 10 3" xfId="279" xr:uid="{00000000-0005-0000-0000-000017010000}"/>
    <cellStyle name="Comma 10 4" xfId="3544" xr:uid="{00000000-0005-0000-0000-000018010000}"/>
    <cellStyle name="Comma 10 5" xfId="3545" xr:uid="{00000000-0005-0000-0000-000019010000}"/>
    <cellStyle name="Comma 10 6" xfId="3546" xr:uid="{00000000-0005-0000-0000-00001A010000}"/>
    <cellStyle name="Comma 10 7" xfId="3547" xr:uid="{00000000-0005-0000-0000-00001B010000}"/>
    <cellStyle name="Comma 11" xfId="280" xr:uid="{00000000-0005-0000-0000-00001C010000}"/>
    <cellStyle name="Comma 11 2" xfId="281" xr:uid="{00000000-0005-0000-0000-00001D010000}"/>
    <cellStyle name="Comma 11 2 2" xfId="282" xr:uid="{00000000-0005-0000-0000-00001E010000}"/>
    <cellStyle name="Comma 11 2 2 2" xfId="283" xr:uid="{00000000-0005-0000-0000-00001F010000}"/>
    <cellStyle name="Comma 11 2 3" xfId="284" xr:uid="{00000000-0005-0000-0000-000020010000}"/>
    <cellStyle name="Comma 11 2 4" xfId="285" xr:uid="{00000000-0005-0000-0000-000021010000}"/>
    <cellStyle name="Comma 11 2 5" xfId="286" xr:uid="{00000000-0005-0000-0000-000022010000}"/>
    <cellStyle name="Comma 11 2 6" xfId="287" xr:uid="{00000000-0005-0000-0000-000023010000}"/>
    <cellStyle name="Comma 11 3" xfId="288" xr:uid="{00000000-0005-0000-0000-000024010000}"/>
    <cellStyle name="Comma 11 3 2" xfId="289" xr:uid="{00000000-0005-0000-0000-000025010000}"/>
    <cellStyle name="Comma 11 3 2 2" xfId="290" xr:uid="{00000000-0005-0000-0000-000026010000}"/>
    <cellStyle name="Comma 11 3 2 2 2" xfId="291" xr:uid="{00000000-0005-0000-0000-000027010000}"/>
    <cellStyle name="Comma 11 4" xfId="3548" xr:uid="{00000000-0005-0000-0000-000028010000}"/>
    <cellStyle name="Comma 11 5" xfId="3549" xr:uid="{00000000-0005-0000-0000-000029010000}"/>
    <cellStyle name="Comma 11 6" xfId="3550" xr:uid="{00000000-0005-0000-0000-00002A010000}"/>
    <cellStyle name="Comma 12" xfId="292" xr:uid="{00000000-0005-0000-0000-00002B010000}"/>
    <cellStyle name="Comma 12 2" xfId="293" xr:uid="{00000000-0005-0000-0000-00002C010000}"/>
    <cellStyle name="Comma 12 2 2" xfId="294" xr:uid="{00000000-0005-0000-0000-00002D010000}"/>
    <cellStyle name="Comma 12 3" xfId="295" xr:uid="{00000000-0005-0000-0000-00002E010000}"/>
    <cellStyle name="Comma 13" xfId="296" xr:uid="{00000000-0005-0000-0000-00002F010000}"/>
    <cellStyle name="Comma 13 2" xfId="297" xr:uid="{00000000-0005-0000-0000-000030010000}"/>
    <cellStyle name="Comma 13 3" xfId="3551" xr:uid="{00000000-0005-0000-0000-000031010000}"/>
    <cellStyle name="Comma 13 4" xfId="3552" xr:uid="{00000000-0005-0000-0000-000032010000}"/>
    <cellStyle name="Comma 13 5" xfId="3553" xr:uid="{00000000-0005-0000-0000-000033010000}"/>
    <cellStyle name="Comma 13 6" xfId="3554" xr:uid="{00000000-0005-0000-0000-000034010000}"/>
    <cellStyle name="Comma 14" xfId="298" xr:uid="{00000000-0005-0000-0000-000035010000}"/>
    <cellStyle name="Comma 14 2" xfId="299" xr:uid="{00000000-0005-0000-0000-000036010000}"/>
    <cellStyle name="Comma 15" xfId="300" xr:uid="{00000000-0005-0000-0000-000037010000}"/>
    <cellStyle name="Comma 15 2" xfId="301" xr:uid="{00000000-0005-0000-0000-000038010000}"/>
    <cellStyle name="Comma 15 3" xfId="302" xr:uid="{00000000-0005-0000-0000-000039010000}"/>
    <cellStyle name="Comma 15 4" xfId="3555" xr:uid="{00000000-0005-0000-0000-00003A010000}"/>
    <cellStyle name="Comma 15 5" xfId="3556" xr:uid="{00000000-0005-0000-0000-00003B010000}"/>
    <cellStyle name="Comma 15 6" xfId="3557" xr:uid="{00000000-0005-0000-0000-00003C010000}"/>
    <cellStyle name="Comma 16" xfId="303" xr:uid="{00000000-0005-0000-0000-00003D010000}"/>
    <cellStyle name="Comma 16 2" xfId="304" xr:uid="{00000000-0005-0000-0000-00003E010000}"/>
    <cellStyle name="Comma 16 2 2" xfId="305" xr:uid="{00000000-0005-0000-0000-00003F010000}"/>
    <cellStyle name="Comma 16 2 3" xfId="306" xr:uid="{00000000-0005-0000-0000-000040010000}"/>
    <cellStyle name="Comma 16 2 4" xfId="307" xr:uid="{00000000-0005-0000-0000-000041010000}"/>
    <cellStyle name="Comma 16 2 4 2" xfId="308" xr:uid="{00000000-0005-0000-0000-000042010000}"/>
    <cellStyle name="Comma 16 3" xfId="309" xr:uid="{00000000-0005-0000-0000-000043010000}"/>
    <cellStyle name="Comma 17" xfId="310" xr:uid="{00000000-0005-0000-0000-000044010000}"/>
    <cellStyle name="Comma 17 2" xfId="311" xr:uid="{00000000-0005-0000-0000-000045010000}"/>
    <cellStyle name="Comma 17 3" xfId="312" xr:uid="{00000000-0005-0000-0000-000046010000}"/>
    <cellStyle name="Comma 17 4" xfId="3558" xr:uid="{00000000-0005-0000-0000-000047010000}"/>
    <cellStyle name="Comma 18" xfId="313" xr:uid="{00000000-0005-0000-0000-000048010000}"/>
    <cellStyle name="Comma 18 2" xfId="314" xr:uid="{00000000-0005-0000-0000-000049010000}"/>
    <cellStyle name="Comma 18 3" xfId="3559" xr:uid="{00000000-0005-0000-0000-00004A010000}"/>
    <cellStyle name="Comma 18 4" xfId="3560" xr:uid="{00000000-0005-0000-0000-00004B010000}"/>
    <cellStyle name="Comma 19" xfId="315" xr:uid="{00000000-0005-0000-0000-00004C010000}"/>
    <cellStyle name="Comma 19 2" xfId="316" xr:uid="{00000000-0005-0000-0000-00004D010000}"/>
    <cellStyle name="Comma 19 3" xfId="3561" xr:uid="{00000000-0005-0000-0000-00004E010000}"/>
    <cellStyle name="Comma 19 4" xfId="3562" xr:uid="{00000000-0005-0000-0000-00004F010000}"/>
    <cellStyle name="Comma 2" xfId="317" xr:uid="{00000000-0005-0000-0000-000050010000}"/>
    <cellStyle name="Comma 2 10" xfId="318" xr:uid="{00000000-0005-0000-0000-000051010000}"/>
    <cellStyle name="Comma 2 11" xfId="319" xr:uid="{00000000-0005-0000-0000-000052010000}"/>
    <cellStyle name="Comma 2 12" xfId="320" xr:uid="{00000000-0005-0000-0000-000053010000}"/>
    <cellStyle name="Comma 2 12 2" xfId="321" xr:uid="{00000000-0005-0000-0000-000054010000}"/>
    <cellStyle name="Comma 2 12 2 2" xfId="322" xr:uid="{00000000-0005-0000-0000-000055010000}"/>
    <cellStyle name="Comma 2 13" xfId="323" xr:uid="{00000000-0005-0000-0000-000056010000}"/>
    <cellStyle name="Comma 2 13 2" xfId="324" xr:uid="{00000000-0005-0000-0000-000057010000}"/>
    <cellStyle name="Comma 2 2" xfId="325" xr:uid="{00000000-0005-0000-0000-000058010000}"/>
    <cellStyle name="Comma 2 2 10" xfId="326" xr:uid="{00000000-0005-0000-0000-000059010000}"/>
    <cellStyle name="Comma 2 2 11" xfId="327" xr:uid="{00000000-0005-0000-0000-00005A010000}"/>
    <cellStyle name="Comma 2 2 12" xfId="328" xr:uid="{00000000-0005-0000-0000-00005B010000}"/>
    <cellStyle name="Comma 2 2 13" xfId="329" xr:uid="{00000000-0005-0000-0000-00005C010000}"/>
    <cellStyle name="Comma 2 2 2" xfId="330" xr:uid="{00000000-0005-0000-0000-00005D010000}"/>
    <cellStyle name="Comma 2 2 3" xfId="331" xr:uid="{00000000-0005-0000-0000-00005E010000}"/>
    <cellStyle name="Comma 2 2 4" xfId="332" xr:uid="{00000000-0005-0000-0000-00005F010000}"/>
    <cellStyle name="Comma 2 2 5" xfId="333" xr:uid="{00000000-0005-0000-0000-000060010000}"/>
    <cellStyle name="Comma 2 2 6" xfId="334" xr:uid="{00000000-0005-0000-0000-000061010000}"/>
    <cellStyle name="Comma 2 2 7" xfId="335" xr:uid="{00000000-0005-0000-0000-000062010000}"/>
    <cellStyle name="Comma 2 2 8" xfId="336" xr:uid="{00000000-0005-0000-0000-000063010000}"/>
    <cellStyle name="Comma 2 2 9" xfId="337" xr:uid="{00000000-0005-0000-0000-000064010000}"/>
    <cellStyle name="Comma 2 3" xfId="338" xr:uid="{00000000-0005-0000-0000-000065010000}"/>
    <cellStyle name="Comma 2 3 2" xfId="339" xr:uid="{00000000-0005-0000-0000-000066010000}"/>
    <cellStyle name="Comma 2 3 2 2" xfId="340" xr:uid="{00000000-0005-0000-0000-000067010000}"/>
    <cellStyle name="Comma 2 3 3" xfId="341" xr:uid="{00000000-0005-0000-0000-000068010000}"/>
    <cellStyle name="Comma 2 3 4" xfId="342" xr:uid="{00000000-0005-0000-0000-000069010000}"/>
    <cellStyle name="Comma 2 4" xfId="343" xr:uid="{00000000-0005-0000-0000-00006A010000}"/>
    <cellStyle name="Comma 2 4 2" xfId="344" xr:uid="{00000000-0005-0000-0000-00006B010000}"/>
    <cellStyle name="Comma 2 5" xfId="345" xr:uid="{00000000-0005-0000-0000-00006C010000}"/>
    <cellStyle name="Comma 2 6" xfId="346" xr:uid="{00000000-0005-0000-0000-00006D010000}"/>
    <cellStyle name="Comma 2 7" xfId="347" xr:uid="{00000000-0005-0000-0000-00006E010000}"/>
    <cellStyle name="Comma 2 8" xfId="348" xr:uid="{00000000-0005-0000-0000-00006F010000}"/>
    <cellStyle name="Comma 2 9" xfId="349" xr:uid="{00000000-0005-0000-0000-000070010000}"/>
    <cellStyle name="Comma 20" xfId="350" xr:uid="{00000000-0005-0000-0000-000071010000}"/>
    <cellStyle name="Comma 20 2" xfId="351" xr:uid="{00000000-0005-0000-0000-000072010000}"/>
    <cellStyle name="Comma 20 3" xfId="3563" xr:uid="{00000000-0005-0000-0000-000073010000}"/>
    <cellStyle name="Comma 20 4" xfId="3564" xr:uid="{00000000-0005-0000-0000-000074010000}"/>
    <cellStyle name="Comma 21" xfId="352" xr:uid="{00000000-0005-0000-0000-000075010000}"/>
    <cellStyle name="Comma 21 2" xfId="3565" xr:uid="{00000000-0005-0000-0000-000076010000}"/>
    <cellStyle name="Comma 21 3" xfId="3566" xr:uid="{00000000-0005-0000-0000-000077010000}"/>
    <cellStyle name="Comma 21 4" xfId="3567" xr:uid="{00000000-0005-0000-0000-000078010000}"/>
    <cellStyle name="Comma 22" xfId="353" xr:uid="{00000000-0005-0000-0000-000079010000}"/>
    <cellStyle name="Comma 22 2" xfId="3568" xr:uid="{00000000-0005-0000-0000-00007A010000}"/>
    <cellStyle name="Comma 22 3" xfId="3569" xr:uid="{00000000-0005-0000-0000-00007B010000}"/>
    <cellStyle name="Comma 22 4" xfId="3570" xr:uid="{00000000-0005-0000-0000-00007C010000}"/>
    <cellStyle name="Comma 23" xfId="354" xr:uid="{00000000-0005-0000-0000-00007D010000}"/>
    <cellStyle name="Comma 23 2" xfId="3571" xr:uid="{00000000-0005-0000-0000-00007E010000}"/>
    <cellStyle name="Comma 23 3" xfId="3572" xr:uid="{00000000-0005-0000-0000-00007F010000}"/>
    <cellStyle name="Comma 23 4" xfId="3573" xr:uid="{00000000-0005-0000-0000-000080010000}"/>
    <cellStyle name="Comma 24" xfId="355" xr:uid="{00000000-0005-0000-0000-000081010000}"/>
    <cellStyle name="Comma 25" xfId="356" xr:uid="{00000000-0005-0000-0000-000082010000}"/>
    <cellStyle name="Comma 25 2" xfId="3574" xr:uid="{00000000-0005-0000-0000-000083010000}"/>
    <cellStyle name="Comma 25 3" xfId="3575" xr:uid="{00000000-0005-0000-0000-000084010000}"/>
    <cellStyle name="Comma 25 4" xfId="3576" xr:uid="{00000000-0005-0000-0000-000085010000}"/>
    <cellStyle name="Comma 26" xfId="357" xr:uid="{00000000-0005-0000-0000-000086010000}"/>
    <cellStyle name="Comma 27" xfId="358" xr:uid="{00000000-0005-0000-0000-000087010000}"/>
    <cellStyle name="Comma 28" xfId="359" xr:uid="{00000000-0005-0000-0000-000088010000}"/>
    <cellStyle name="Comma 29" xfId="360" xr:uid="{00000000-0005-0000-0000-000089010000}"/>
    <cellStyle name="Comma 3" xfId="361" xr:uid="{00000000-0005-0000-0000-00008A010000}"/>
    <cellStyle name="Comma 3 10" xfId="362" xr:uid="{00000000-0005-0000-0000-00008B010000}"/>
    <cellStyle name="Comma 3 2" xfId="363" xr:uid="{00000000-0005-0000-0000-00008C010000}"/>
    <cellStyle name="Comma 3 2 2" xfId="364" xr:uid="{00000000-0005-0000-0000-00008D010000}"/>
    <cellStyle name="Comma 3 2 2 2" xfId="365" xr:uid="{00000000-0005-0000-0000-00008E010000}"/>
    <cellStyle name="Comma 3 2 2 2 2" xfId="366" xr:uid="{00000000-0005-0000-0000-00008F010000}"/>
    <cellStyle name="Comma 3 2 2 3" xfId="367" xr:uid="{00000000-0005-0000-0000-000090010000}"/>
    <cellStyle name="Comma 3 2 2 3 2" xfId="368" xr:uid="{00000000-0005-0000-0000-000091010000}"/>
    <cellStyle name="Comma 3 2 2 3 2 2" xfId="369" xr:uid="{00000000-0005-0000-0000-000092010000}"/>
    <cellStyle name="Comma 3 2 2 3 2 2 2" xfId="370" xr:uid="{00000000-0005-0000-0000-000093010000}"/>
    <cellStyle name="Comma 3 2 2 3 2 2 3" xfId="371" xr:uid="{00000000-0005-0000-0000-000094010000}"/>
    <cellStyle name="Comma 3 2 2 3 2 2 4" xfId="372" xr:uid="{00000000-0005-0000-0000-000095010000}"/>
    <cellStyle name="Comma 3 2 2 3 2 2 4 2" xfId="373" xr:uid="{00000000-0005-0000-0000-000096010000}"/>
    <cellStyle name="Comma 3 2 2 3 2 2 4 2 2" xfId="374" xr:uid="{00000000-0005-0000-0000-000097010000}"/>
    <cellStyle name="Comma 3 2 2 3 2 2 4 2 2 2" xfId="375" xr:uid="{00000000-0005-0000-0000-000098010000}"/>
    <cellStyle name="Comma 3 2 2 3 2 2 4 2 2 3" xfId="376" xr:uid="{00000000-0005-0000-0000-000099010000}"/>
    <cellStyle name="Comma 3 2 2 3 2 2 4 2 2 3 2" xfId="377" xr:uid="{00000000-0005-0000-0000-00009A010000}"/>
    <cellStyle name="Comma 3 2 2 4" xfId="378" xr:uid="{00000000-0005-0000-0000-00009B010000}"/>
    <cellStyle name="Comma 3 2 3" xfId="379" xr:uid="{00000000-0005-0000-0000-00009C010000}"/>
    <cellStyle name="Comma 3 2 3 2" xfId="380" xr:uid="{00000000-0005-0000-0000-00009D010000}"/>
    <cellStyle name="Comma 3 2 4" xfId="381" xr:uid="{00000000-0005-0000-0000-00009E010000}"/>
    <cellStyle name="Comma 3 2 5" xfId="382" xr:uid="{00000000-0005-0000-0000-00009F010000}"/>
    <cellStyle name="Comma 3 2 6" xfId="383" xr:uid="{00000000-0005-0000-0000-0000A0010000}"/>
    <cellStyle name="Comma 3 2 7" xfId="384" xr:uid="{00000000-0005-0000-0000-0000A1010000}"/>
    <cellStyle name="Comma 3 2 7 2" xfId="385" xr:uid="{00000000-0005-0000-0000-0000A2010000}"/>
    <cellStyle name="Comma 3 3" xfId="386" xr:uid="{00000000-0005-0000-0000-0000A3010000}"/>
    <cellStyle name="Comma 3 3 2" xfId="387" xr:uid="{00000000-0005-0000-0000-0000A4010000}"/>
    <cellStyle name="Comma 3 4" xfId="388" xr:uid="{00000000-0005-0000-0000-0000A5010000}"/>
    <cellStyle name="Comma 3 4 2" xfId="389" xr:uid="{00000000-0005-0000-0000-0000A6010000}"/>
    <cellStyle name="Comma 3 5" xfId="390" xr:uid="{00000000-0005-0000-0000-0000A7010000}"/>
    <cellStyle name="Comma 3 5 2" xfId="391" xr:uid="{00000000-0005-0000-0000-0000A8010000}"/>
    <cellStyle name="Comma 3 6" xfId="392" xr:uid="{00000000-0005-0000-0000-0000A9010000}"/>
    <cellStyle name="Comma 3 6 2" xfId="393" xr:uid="{00000000-0005-0000-0000-0000AA010000}"/>
    <cellStyle name="Comma 3 7" xfId="394" xr:uid="{00000000-0005-0000-0000-0000AB010000}"/>
    <cellStyle name="Comma 3 7 2" xfId="395" xr:uid="{00000000-0005-0000-0000-0000AC010000}"/>
    <cellStyle name="Comma 3 8" xfId="396" xr:uid="{00000000-0005-0000-0000-0000AD010000}"/>
    <cellStyle name="Comma 3 9" xfId="397" xr:uid="{00000000-0005-0000-0000-0000AE010000}"/>
    <cellStyle name="Comma 3_Ext DbtTableB 1 6 (2)" xfId="398" xr:uid="{00000000-0005-0000-0000-0000AF010000}"/>
    <cellStyle name="Comma 30" xfId="399" xr:uid="{00000000-0005-0000-0000-0000B0010000}"/>
    <cellStyle name="Comma 31" xfId="400" xr:uid="{00000000-0005-0000-0000-0000B1010000}"/>
    <cellStyle name="Comma 32" xfId="401" xr:uid="{00000000-0005-0000-0000-0000B2010000}"/>
    <cellStyle name="Comma 33" xfId="402" xr:uid="{00000000-0005-0000-0000-0000B3010000}"/>
    <cellStyle name="Comma 34" xfId="403" xr:uid="{00000000-0005-0000-0000-0000B4010000}"/>
    <cellStyle name="Comma 35" xfId="404" xr:uid="{00000000-0005-0000-0000-0000B5010000}"/>
    <cellStyle name="Comma 36" xfId="3619" xr:uid="{FFA1BD05-B713-4C17-AE66-7AC00E463675}"/>
    <cellStyle name="Comma 37" xfId="3618" xr:uid="{800D4A2B-34C2-41EE-881A-C75D41300853}"/>
    <cellStyle name="Comma 38" xfId="3620" xr:uid="{59EAD109-29CF-4629-A6B1-BC4CFB1B2478}"/>
    <cellStyle name="Comma 39" xfId="3621" xr:uid="{5AF664A8-317B-4395-97FC-83E363F659F5}"/>
    <cellStyle name="Comma 4" xfId="405" xr:uid="{00000000-0005-0000-0000-0000B6010000}"/>
    <cellStyle name="Comma 4 2" xfId="406" xr:uid="{00000000-0005-0000-0000-0000B7010000}"/>
    <cellStyle name="Comma 4 2 2" xfId="407" xr:uid="{00000000-0005-0000-0000-0000B8010000}"/>
    <cellStyle name="Comma 4 2 2 2" xfId="408" xr:uid="{00000000-0005-0000-0000-0000B9010000}"/>
    <cellStyle name="Comma 4 2 3" xfId="409" xr:uid="{00000000-0005-0000-0000-0000BA010000}"/>
    <cellStyle name="Comma 4 3" xfId="410" xr:uid="{00000000-0005-0000-0000-0000BB010000}"/>
    <cellStyle name="Comma 4 3 2" xfId="411" xr:uid="{00000000-0005-0000-0000-0000BC010000}"/>
    <cellStyle name="Comma 4 4" xfId="412" xr:uid="{00000000-0005-0000-0000-0000BD010000}"/>
    <cellStyle name="Comma 4 5" xfId="413" xr:uid="{00000000-0005-0000-0000-0000BE010000}"/>
    <cellStyle name="Comma 4 6" xfId="3577" xr:uid="{00000000-0005-0000-0000-0000BF010000}"/>
    <cellStyle name="Comma 4 7" xfId="3578" xr:uid="{00000000-0005-0000-0000-0000C0010000}"/>
    <cellStyle name="Comma 4 8" xfId="3579" xr:uid="{00000000-0005-0000-0000-0000C1010000}"/>
    <cellStyle name="Comma 4_Ext DbtTableB 1 6 (2)" xfId="414" xr:uid="{00000000-0005-0000-0000-0000C2010000}"/>
    <cellStyle name="Comma 40" xfId="3580" xr:uid="{00000000-0005-0000-0000-0000C3010000}"/>
    <cellStyle name="Comma 41" xfId="3581" xr:uid="{00000000-0005-0000-0000-0000C4010000}"/>
    <cellStyle name="Comma 5" xfId="415" xr:uid="{00000000-0005-0000-0000-0000C5010000}"/>
    <cellStyle name="Comma 5 10" xfId="416" xr:uid="{00000000-0005-0000-0000-0000C6010000}"/>
    <cellStyle name="Comma 5 11" xfId="417" xr:uid="{00000000-0005-0000-0000-0000C7010000}"/>
    <cellStyle name="Comma 5 12" xfId="418" xr:uid="{00000000-0005-0000-0000-0000C8010000}"/>
    <cellStyle name="Comma 5 13" xfId="419" xr:uid="{00000000-0005-0000-0000-0000C9010000}"/>
    <cellStyle name="Comma 5 14" xfId="420" xr:uid="{00000000-0005-0000-0000-0000CA010000}"/>
    <cellStyle name="Comma 5 15" xfId="421" xr:uid="{00000000-0005-0000-0000-0000CB010000}"/>
    <cellStyle name="Comma 5 16" xfId="422" xr:uid="{00000000-0005-0000-0000-0000CC010000}"/>
    <cellStyle name="Comma 5 17" xfId="423" xr:uid="{00000000-0005-0000-0000-0000CD010000}"/>
    <cellStyle name="Comma 5 18" xfId="424" xr:uid="{00000000-0005-0000-0000-0000CE010000}"/>
    <cellStyle name="Comma 5 19" xfId="425" xr:uid="{00000000-0005-0000-0000-0000CF010000}"/>
    <cellStyle name="Comma 5 2" xfId="426" xr:uid="{00000000-0005-0000-0000-0000D0010000}"/>
    <cellStyle name="Comma 5 20" xfId="427" xr:uid="{00000000-0005-0000-0000-0000D1010000}"/>
    <cellStyle name="Comma 5 21" xfId="428" xr:uid="{00000000-0005-0000-0000-0000D2010000}"/>
    <cellStyle name="Comma 5 22" xfId="429" xr:uid="{00000000-0005-0000-0000-0000D3010000}"/>
    <cellStyle name="Comma 5 23" xfId="430" xr:uid="{00000000-0005-0000-0000-0000D4010000}"/>
    <cellStyle name="Comma 5 23 2" xfId="431" xr:uid="{00000000-0005-0000-0000-0000D5010000}"/>
    <cellStyle name="Comma 5 24" xfId="432" xr:uid="{00000000-0005-0000-0000-0000D6010000}"/>
    <cellStyle name="Comma 5 24 2" xfId="433" xr:uid="{00000000-0005-0000-0000-0000D7010000}"/>
    <cellStyle name="Comma 5 25" xfId="434" xr:uid="{00000000-0005-0000-0000-0000D8010000}"/>
    <cellStyle name="Comma 5 25 2" xfId="435" xr:uid="{00000000-0005-0000-0000-0000D9010000}"/>
    <cellStyle name="Comma 5 26" xfId="436" xr:uid="{00000000-0005-0000-0000-0000DA010000}"/>
    <cellStyle name="Comma 5 26 2" xfId="437" xr:uid="{00000000-0005-0000-0000-0000DB010000}"/>
    <cellStyle name="Comma 5 27" xfId="438" xr:uid="{00000000-0005-0000-0000-0000DC010000}"/>
    <cellStyle name="Comma 5 27 2" xfId="439" xr:uid="{00000000-0005-0000-0000-0000DD010000}"/>
    <cellStyle name="Comma 5 28" xfId="440" xr:uid="{00000000-0005-0000-0000-0000DE010000}"/>
    <cellStyle name="Comma 5 29" xfId="441" xr:uid="{00000000-0005-0000-0000-0000DF010000}"/>
    <cellStyle name="Comma 5 3" xfId="442" xr:uid="{00000000-0005-0000-0000-0000E0010000}"/>
    <cellStyle name="Comma 5 4" xfId="443" xr:uid="{00000000-0005-0000-0000-0000E1010000}"/>
    <cellStyle name="Comma 5 4 2" xfId="444" xr:uid="{00000000-0005-0000-0000-0000E2010000}"/>
    <cellStyle name="Comma 5 4 3" xfId="445" xr:uid="{00000000-0005-0000-0000-0000E3010000}"/>
    <cellStyle name="Comma 5 4 4" xfId="446" xr:uid="{00000000-0005-0000-0000-0000E4010000}"/>
    <cellStyle name="Comma 5 4 5" xfId="447" xr:uid="{00000000-0005-0000-0000-0000E5010000}"/>
    <cellStyle name="Comma 5 4 6" xfId="448" xr:uid="{00000000-0005-0000-0000-0000E6010000}"/>
    <cellStyle name="Comma 5 4 7" xfId="449" xr:uid="{00000000-0005-0000-0000-0000E7010000}"/>
    <cellStyle name="Comma 5 5" xfId="450" xr:uid="{00000000-0005-0000-0000-0000E8010000}"/>
    <cellStyle name="Comma 5 6" xfId="451" xr:uid="{00000000-0005-0000-0000-0000E9010000}"/>
    <cellStyle name="Comma 5 7" xfId="452" xr:uid="{00000000-0005-0000-0000-0000EA010000}"/>
    <cellStyle name="Comma 5 8" xfId="453" xr:uid="{00000000-0005-0000-0000-0000EB010000}"/>
    <cellStyle name="Comma 5 9" xfId="454" xr:uid="{00000000-0005-0000-0000-0000EC010000}"/>
    <cellStyle name="Comma 6" xfId="455" xr:uid="{00000000-0005-0000-0000-0000ED010000}"/>
    <cellStyle name="Comma 6 2" xfId="456" xr:uid="{00000000-0005-0000-0000-0000EE010000}"/>
    <cellStyle name="Comma 6 2 2" xfId="457" xr:uid="{00000000-0005-0000-0000-0000EF010000}"/>
    <cellStyle name="Comma 6 2 2 2" xfId="458" xr:uid="{00000000-0005-0000-0000-0000F0010000}"/>
    <cellStyle name="Comma 6 2 3" xfId="459" xr:uid="{00000000-0005-0000-0000-0000F1010000}"/>
    <cellStyle name="Comma 6 3" xfId="460" xr:uid="{00000000-0005-0000-0000-0000F2010000}"/>
    <cellStyle name="Comma 6 3 2" xfId="461" xr:uid="{00000000-0005-0000-0000-0000F3010000}"/>
    <cellStyle name="Comma 6 4" xfId="462" xr:uid="{00000000-0005-0000-0000-0000F4010000}"/>
    <cellStyle name="Comma 6 5" xfId="463" xr:uid="{00000000-0005-0000-0000-0000F5010000}"/>
    <cellStyle name="Comma 6 6" xfId="3582" xr:uid="{00000000-0005-0000-0000-0000F6010000}"/>
    <cellStyle name="Comma 6 7" xfId="3583" xr:uid="{00000000-0005-0000-0000-0000F7010000}"/>
    <cellStyle name="Comma 6 8" xfId="3584" xr:uid="{00000000-0005-0000-0000-0000F8010000}"/>
    <cellStyle name="Comma 7" xfId="464" xr:uid="{00000000-0005-0000-0000-0000F9010000}"/>
    <cellStyle name="Comma 7 2" xfId="465" xr:uid="{00000000-0005-0000-0000-0000FA010000}"/>
    <cellStyle name="Comma 7 2 2" xfId="466" xr:uid="{00000000-0005-0000-0000-0000FB010000}"/>
    <cellStyle name="Comma 7 2 2 2" xfId="467" xr:uid="{00000000-0005-0000-0000-0000FC010000}"/>
    <cellStyle name="Comma 7 2 3" xfId="468" xr:uid="{00000000-0005-0000-0000-0000FD010000}"/>
    <cellStyle name="Comma 7 3" xfId="469" xr:uid="{00000000-0005-0000-0000-0000FE010000}"/>
    <cellStyle name="Comma 7 3 2" xfId="470" xr:uid="{00000000-0005-0000-0000-0000FF010000}"/>
    <cellStyle name="Comma 7 4" xfId="471" xr:uid="{00000000-0005-0000-0000-000000020000}"/>
    <cellStyle name="Comma 7 5" xfId="3585" xr:uid="{00000000-0005-0000-0000-000001020000}"/>
    <cellStyle name="Comma 7 6" xfId="3586" xr:uid="{00000000-0005-0000-0000-000002020000}"/>
    <cellStyle name="Comma 8" xfId="472" xr:uid="{00000000-0005-0000-0000-000003020000}"/>
    <cellStyle name="Comma 8 2" xfId="473" xr:uid="{00000000-0005-0000-0000-000004020000}"/>
    <cellStyle name="Comma 8 2 2" xfId="474" xr:uid="{00000000-0005-0000-0000-000005020000}"/>
    <cellStyle name="Comma 8 2 3" xfId="475" xr:uid="{00000000-0005-0000-0000-000006020000}"/>
    <cellStyle name="Comma 8 3" xfId="476" xr:uid="{00000000-0005-0000-0000-000007020000}"/>
    <cellStyle name="Comma 8 4" xfId="3587" xr:uid="{00000000-0005-0000-0000-000008020000}"/>
    <cellStyle name="Comma 8 5" xfId="3588" xr:uid="{00000000-0005-0000-0000-000009020000}"/>
    <cellStyle name="Comma 8 6" xfId="3589" xr:uid="{00000000-0005-0000-0000-00000A020000}"/>
    <cellStyle name="Comma 9" xfId="477" xr:uid="{00000000-0005-0000-0000-00000B020000}"/>
    <cellStyle name="Comma 9 2" xfId="478" xr:uid="{00000000-0005-0000-0000-00000C020000}"/>
    <cellStyle name="Comma 9 2 2" xfId="479" xr:uid="{00000000-0005-0000-0000-00000D020000}"/>
    <cellStyle name="Comma 9 3" xfId="480" xr:uid="{00000000-0005-0000-0000-00000E020000}"/>
    <cellStyle name="Comma 9 4" xfId="3590" xr:uid="{00000000-0005-0000-0000-00000F020000}"/>
    <cellStyle name="Comma 9 5" xfId="3591" xr:uid="{00000000-0005-0000-0000-000010020000}"/>
    <cellStyle name="Comma 9 6" xfId="3592" xr:uid="{00000000-0005-0000-0000-000011020000}"/>
    <cellStyle name="Currency [0] 2" xfId="481" xr:uid="{00000000-0005-0000-0000-000012020000}"/>
    <cellStyle name="Currency 2" xfId="482" xr:uid="{00000000-0005-0000-0000-000013020000}"/>
    <cellStyle name="Currency 2 2" xfId="483" xr:uid="{00000000-0005-0000-0000-000014020000}"/>
    <cellStyle name="Currency 3" xfId="484" xr:uid="{00000000-0005-0000-0000-000015020000}"/>
    <cellStyle name="Currency 4" xfId="485" xr:uid="{00000000-0005-0000-0000-000016020000}"/>
    <cellStyle name="Currency 4 2" xfId="486" xr:uid="{00000000-0005-0000-0000-000017020000}"/>
    <cellStyle name="Currency 5" xfId="487" xr:uid="{00000000-0005-0000-0000-000018020000}"/>
    <cellStyle name="Excel.Chart" xfId="488" xr:uid="{00000000-0005-0000-0000-000019020000}"/>
    <cellStyle name="Explanatory Text 2" xfId="489" xr:uid="{00000000-0005-0000-0000-00001A020000}"/>
    <cellStyle name="Explanatory Text 2 2" xfId="490" xr:uid="{00000000-0005-0000-0000-00001B020000}"/>
    <cellStyle name="Explanatory Text 3" xfId="491" xr:uid="{00000000-0005-0000-0000-00001C020000}"/>
    <cellStyle name="Explanatory Text 4" xfId="492" xr:uid="{00000000-0005-0000-0000-00001D020000}"/>
    <cellStyle name="Explanatory Text 5" xfId="493" xr:uid="{00000000-0005-0000-0000-00001E020000}"/>
    <cellStyle name="Explanatory Text 6" xfId="494" xr:uid="{00000000-0005-0000-0000-00001F020000}"/>
    <cellStyle name="Explanatory Text 7" xfId="495" xr:uid="{00000000-0005-0000-0000-000020020000}"/>
    <cellStyle name="Explanatory Text 8" xfId="496" xr:uid="{00000000-0005-0000-0000-000021020000}"/>
    <cellStyle name="Explanatory Text 9" xfId="497" xr:uid="{00000000-0005-0000-0000-000022020000}"/>
    <cellStyle name="genera" xfId="498" xr:uid="{00000000-0005-0000-0000-000023020000}"/>
    <cellStyle name="Good 2" xfId="499" xr:uid="{00000000-0005-0000-0000-000024020000}"/>
    <cellStyle name="Good 2 2" xfId="500" xr:uid="{00000000-0005-0000-0000-000025020000}"/>
    <cellStyle name="Good 3" xfId="501" xr:uid="{00000000-0005-0000-0000-000026020000}"/>
    <cellStyle name="Good 4" xfId="502" xr:uid="{00000000-0005-0000-0000-000027020000}"/>
    <cellStyle name="Good 5" xfId="503" xr:uid="{00000000-0005-0000-0000-000028020000}"/>
    <cellStyle name="Good 6" xfId="504" xr:uid="{00000000-0005-0000-0000-000029020000}"/>
    <cellStyle name="Good 7" xfId="505" xr:uid="{00000000-0005-0000-0000-00002A020000}"/>
    <cellStyle name="Good 8" xfId="506" xr:uid="{00000000-0005-0000-0000-00002B020000}"/>
    <cellStyle name="Good 9" xfId="507" xr:uid="{00000000-0005-0000-0000-00002C020000}"/>
    <cellStyle name="GOVDATA" xfId="508" xr:uid="{00000000-0005-0000-0000-00002D020000}"/>
    <cellStyle name="Heading 1 2" xfId="509" xr:uid="{00000000-0005-0000-0000-00002E020000}"/>
    <cellStyle name="Heading 1 2 2" xfId="510" xr:uid="{00000000-0005-0000-0000-00002F020000}"/>
    <cellStyle name="Heading 1 3" xfId="511" xr:uid="{00000000-0005-0000-0000-000030020000}"/>
    <cellStyle name="Heading 1 4" xfId="512" xr:uid="{00000000-0005-0000-0000-000031020000}"/>
    <cellStyle name="Heading 1 5" xfId="513" xr:uid="{00000000-0005-0000-0000-000032020000}"/>
    <cellStyle name="Heading 1 6" xfId="514" xr:uid="{00000000-0005-0000-0000-000033020000}"/>
    <cellStyle name="Heading 1 7" xfId="515" xr:uid="{00000000-0005-0000-0000-000034020000}"/>
    <cellStyle name="Heading 1 8" xfId="516" xr:uid="{00000000-0005-0000-0000-000035020000}"/>
    <cellStyle name="Heading 1 9" xfId="517" xr:uid="{00000000-0005-0000-0000-000036020000}"/>
    <cellStyle name="Heading 2 2" xfId="518" xr:uid="{00000000-0005-0000-0000-000037020000}"/>
    <cellStyle name="Heading 2 2 2" xfId="519" xr:uid="{00000000-0005-0000-0000-000038020000}"/>
    <cellStyle name="Heading 2 3" xfId="520" xr:uid="{00000000-0005-0000-0000-000039020000}"/>
    <cellStyle name="Heading 2 4" xfId="521" xr:uid="{00000000-0005-0000-0000-00003A020000}"/>
    <cellStyle name="Heading 2 5" xfId="522" xr:uid="{00000000-0005-0000-0000-00003B020000}"/>
    <cellStyle name="Heading 2 6" xfId="523" xr:uid="{00000000-0005-0000-0000-00003C020000}"/>
    <cellStyle name="Heading 2 7" xfId="524" xr:uid="{00000000-0005-0000-0000-00003D020000}"/>
    <cellStyle name="Heading 2 8" xfId="525" xr:uid="{00000000-0005-0000-0000-00003E020000}"/>
    <cellStyle name="Heading 2 9" xfId="526" xr:uid="{00000000-0005-0000-0000-00003F020000}"/>
    <cellStyle name="Heading 3 2" xfId="527" xr:uid="{00000000-0005-0000-0000-000040020000}"/>
    <cellStyle name="Heading 3 2 2" xfId="528" xr:uid="{00000000-0005-0000-0000-000041020000}"/>
    <cellStyle name="Heading 3 3" xfId="529" xr:uid="{00000000-0005-0000-0000-000042020000}"/>
    <cellStyle name="Heading 3 4" xfId="530" xr:uid="{00000000-0005-0000-0000-000043020000}"/>
    <cellStyle name="Heading 3 5" xfId="531" xr:uid="{00000000-0005-0000-0000-000044020000}"/>
    <cellStyle name="Heading 3 6" xfId="532" xr:uid="{00000000-0005-0000-0000-000045020000}"/>
    <cellStyle name="Heading 3 7" xfId="533" xr:uid="{00000000-0005-0000-0000-000046020000}"/>
    <cellStyle name="Heading 3 8" xfId="534" xr:uid="{00000000-0005-0000-0000-000047020000}"/>
    <cellStyle name="Heading 3 9" xfId="535" xr:uid="{00000000-0005-0000-0000-000048020000}"/>
    <cellStyle name="Heading 4 2" xfId="536" xr:uid="{00000000-0005-0000-0000-000049020000}"/>
    <cellStyle name="Heading 4 2 2" xfId="537" xr:uid="{00000000-0005-0000-0000-00004A020000}"/>
    <cellStyle name="Heading 4 3" xfId="538" xr:uid="{00000000-0005-0000-0000-00004B020000}"/>
    <cellStyle name="Heading 4 4" xfId="539" xr:uid="{00000000-0005-0000-0000-00004C020000}"/>
    <cellStyle name="Heading 4 5" xfId="540" xr:uid="{00000000-0005-0000-0000-00004D020000}"/>
    <cellStyle name="Heading 4 6" xfId="541" xr:uid="{00000000-0005-0000-0000-00004E020000}"/>
    <cellStyle name="Heading 4 7" xfId="542" xr:uid="{00000000-0005-0000-0000-00004F020000}"/>
    <cellStyle name="Heading 4 8" xfId="543" xr:uid="{00000000-0005-0000-0000-000050020000}"/>
    <cellStyle name="Heading 4 9" xfId="544" xr:uid="{00000000-0005-0000-0000-000051020000}"/>
    <cellStyle name="Hyperlink 2" xfId="545" xr:uid="{00000000-0005-0000-0000-000052020000}"/>
    <cellStyle name="Hyperlink 3" xfId="546" xr:uid="{00000000-0005-0000-0000-000053020000}"/>
    <cellStyle name="Input 2" xfId="547" xr:uid="{00000000-0005-0000-0000-000054020000}"/>
    <cellStyle name="Input 2 2" xfId="548" xr:uid="{00000000-0005-0000-0000-000055020000}"/>
    <cellStyle name="Input 3" xfId="549" xr:uid="{00000000-0005-0000-0000-000056020000}"/>
    <cellStyle name="Input 4" xfId="550" xr:uid="{00000000-0005-0000-0000-000057020000}"/>
    <cellStyle name="Input 5" xfId="551" xr:uid="{00000000-0005-0000-0000-000058020000}"/>
    <cellStyle name="Input 6" xfId="552" xr:uid="{00000000-0005-0000-0000-000059020000}"/>
    <cellStyle name="Input 7" xfId="553" xr:uid="{00000000-0005-0000-0000-00005A020000}"/>
    <cellStyle name="Input 8" xfId="554" xr:uid="{00000000-0005-0000-0000-00005B020000}"/>
    <cellStyle name="Input 9" xfId="555" xr:uid="{00000000-0005-0000-0000-00005C020000}"/>
    <cellStyle name="Linked Cell 2" xfId="556" xr:uid="{00000000-0005-0000-0000-00005D020000}"/>
    <cellStyle name="Linked Cell 2 2" xfId="557" xr:uid="{00000000-0005-0000-0000-00005E020000}"/>
    <cellStyle name="Linked Cell 3" xfId="558" xr:uid="{00000000-0005-0000-0000-00005F020000}"/>
    <cellStyle name="Linked Cell 4" xfId="559" xr:uid="{00000000-0005-0000-0000-000060020000}"/>
    <cellStyle name="Linked Cell 5" xfId="560" xr:uid="{00000000-0005-0000-0000-000061020000}"/>
    <cellStyle name="Linked Cell 6" xfId="561" xr:uid="{00000000-0005-0000-0000-000062020000}"/>
    <cellStyle name="Linked Cell 7" xfId="562" xr:uid="{00000000-0005-0000-0000-000063020000}"/>
    <cellStyle name="Linked Cell 8" xfId="563" xr:uid="{00000000-0005-0000-0000-000064020000}"/>
    <cellStyle name="Linked Cell 9" xfId="564" xr:uid="{00000000-0005-0000-0000-000065020000}"/>
    <cellStyle name="Millares [0]_11.1.3. bis" xfId="565" xr:uid="{00000000-0005-0000-0000-000066020000}"/>
    <cellStyle name="Millares_11.1.3. bis" xfId="566" xr:uid="{00000000-0005-0000-0000-000067020000}"/>
    <cellStyle name="Moneda [0]_11.1.3. bis" xfId="567" xr:uid="{00000000-0005-0000-0000-000068020000}"/>
    <cellStyle name="Moneda_11.1.3. bis" xfId="568" xr:uid="{00000000-0005-0000-0000-000069020000}"/>
    <cellStyle name="NA_gray" xfId="569" xr:uid="{00000000-0005-0000-0000-00006A020000}"/>
    <cellStyle name="Neutral 2" xfId="570" xr:uid="{00000000-0005-0000-0000-00006B020000}"/>
    <cellStyle name="Neutral 2 2" xfId="571" xr:uid="{00000000-0005-0000-0000-00006C020000}"/>
    <cellStyle name="Neutral 3" xfId="572" xr:uid="{00000000-0005-0000-0000-00006D020000}"/>
    <cellStyle name="Neutral 4" xfId="573" xr:uid="{00000000-0005-0000-0000-00006E020000}"/>
    <cellStyle name="Neutral 5" xfId="574" xr:uid="{00000000-0005-0000-0000-00006F020000}"/>
    <cellStyle name="Neutral 6" xfId="575" xr:uid="{00000000-0005-0000-0000-000070020000}"/>
    <cellStyle name="Neutral 7" xfId="576" xr:uid="{00000000-0005-0000-0000-000071020000}"/>
    <cellStyle name="Neutral 8" xfId="577" xr:uid="{00000000-0005-0000-0000-000072020000}"/>
    <cellStyle name="Neutral 9" xfId="578" xr:uid="{00000000-0005-0000-0000-000073020000}"/>
    <cellStyle name="Normal" xfId="0" builtinId="0"/>
    <cellStyle name="Normal - Style1" xfId="579" xr:uid="{00000000-0005-0000-0000-000075020000}"/>
    <cellStyle name="Normal 10" xfId="580" xr:uid="{00000000-0005-0000-0000-000076020000}"/>
    <cellStyle name="Normal 10 2" xfId="581" xr:uid="{00000000-0005-0000-0000-000077020000}"/>
    <cellStyle name="Normal 10 2 2" xfId="582" xr:uid="{00000000-0005-0000-0000-000078020000}"/>
    <cellStyle name="Normal 10 3" xfId="583" xr:uid="{00000000-0005-0000-0000-000079020000}"/>
    <cellStyle name="Normal 10 4" xfId="584" xr:uid="{00000000-0005-0000-0000-00007A020000}"/>
    <cellStyle name="Normal 10 5" xfId="585" xr:uid="{00000000-0005-0000-0000-00007B020000}"/>
    <cellStyle name="Normal 10 6" xfId="586" xr:uid="{00000000-0005-0000-0000-00007C020000}"/>
    <cellStyle name="Normal 10 6 2" xfId="587" xr:uid="{00000000-0005-0000-0000-00007D020000}"/>
    <cellStyle name="Normal 10 6 2 2" xfId="588" xr:uid="{00000000-0005-0000-0000-00007E020000}"/>
    <cellStyle name="Normal 10 6 2 2 2" xfId="589" xr:uid="{00000000-0005-0000-0000-00007F020000}"/>
    <cellStyle name="Normal 10 6 2 2 3" xfId="590" xr:uid="{00000000-0005-0000-0000-000080020000}"/>
    <cellStyle name="Normal 10 6 2 2 4" xfId="591" xr:uid="{00000000-0005-0000-0000-000081020000}"/>
    <cellStyle name="Normal 100" xfId="592" xr:uid="{00000000-0005-0000-0000-000082020000}"/>
    <cellStyle name="Normal 100 10" xfId="593" xr:uid="{00000000-0005-0000-0000-000083020000}"/>
    <cellStyle name="Normal 100 11" xfId="594" xr:uid="{00000000-0005-0000-0000-000084020000}"/>
    <cellStyle name="Normal 100 12" xfId="595" xr:uid="{00000000-0005-0000-0000-000085020000}"/>
    <cellStyle name="Normal 100 13" xfId="596" xr:uid="{00000000-0005-0000-0000-000086020000}"/>
    <cellStyle name="Normal 100 14" xfId="597" xr:uid="{00000000-0005-0000-0000-000087020000}"/>
    <cellStyle name="Normal 100 15" xfId="598" xr:uid="{00000000-0005-0000-0000-000088020000}"/>
    <cellStyle name="Normal 100 16" xfId="599" xr:uid="{00000000-0005-0000-0000-000089020000}"/>
    <cellStyle name="Normal 100 17" xfId="600" xr:uid="{00000000-0005-0000-0000-00008A020000}"/>
    <cellStyle name="Normal 100 18" xfId="601" xr:uid="{00000000-0005-0000-0000-00008B020000}"/>
    <cellStyle name="Normal 100 19" xfId="602" xr:uid="{00000000-0005-0000-0000-00008C020000}"/>
    <cellStyle name="Normal 100 2" xfId="603" xr:uid="{00000000-0005-0000-0000-00008D020000}"/>
    <cellStyle name="Normal 100 20" xfId="604" xr:uid="{00000000-0005-0000-0000-00008E020000}"/>
    <cellStyle name="Normal 100 21" xfId="605" xr:uid="{00000000-0005-0000-0000-00008F020000}"/>
    <cellStyle name="Normal 100 22" xfId="606" xr:uid="{00000000-0005-0000-0000-000090020000}"/>
    <cellStyle name="Normal 100 23" xfId="607" xr:uid="{00000000-0005-0000-0000-000091020000}"/>
    <cellStyle name="Normal 100 24" xfId="608" xr:uid="{00000000-0005-0000-0000-000092020000}"/>
    <cellStyle name="Normal 100 25" xfId="609" xr:uid="{00000000-0005-0000-0000-000093020000}"/>
    <cellStyle name="Normal 100 26" xfId="610" xr:uid="{00000000-0005-0000-0000-000094020000}"/>
    <cellStyle name="Normal 100 27" xfId="611" xr:uid="{00000000-0005-0000-0000-000095020000}"/>
    <cellStyle name="Normal 100 28" xfId="612" xr:uid="{00000000-0005-0000-0000-000096020000}"/>
    <cellStyle name="Normal 100 29" xfId="613" xr:uid="{00000000-0005-0000-0000-000097020000}"/>
    <cellStyle name="Normal 100 3" xfId="614" xr:uid="{00000000-0005-0000-0000-000098020000}"/>
    <cellStyle name="Normal 100 30" xfId="615" xr:uid="{00000000-0005-0000-0000-000099020000}"/>
    <cellStyle name="Normal 100 4" xfId="616" xr:uid="{00000000-0005-0000-0000-00009A020000}"/>
    <cellStyle name="Normal 100 5" xfId="617" xr:uid="{00000000-0005-0000-0000-00009B020000}"/>
    <cellStyle name="Normal 100 6" xfId="618" xr:uid="{00000000-0005-0000-0000-00009C020000}"/>
    <cellStyle name="Normal 100 7" xfId="619" xr:uid="{00000000-0005-0000-0000-00009D020000}"/>
    <cellStyle name="Normal 100 8" xfId="620" xr:uid="{00000000-0005-0000-0000-00009E020000}"/>
    <cellStyle name="Normal 100 9" xfId="621" xr:uid="{00000000-0005-0000-0000-00009F020000}"/>
    <cellStyle name="Normal 1000" xfId="622" xr:uid="{00000000-0005-0000-0000-0000A0020000}"/>
    <cellStyle name="Normal 1001" xfId="623" xr:uid="{00000000-0005-0000-0000-0000A1020000}"/>
    <cellStyle name="Normal 1002" xfId="624" xr:uid="{00000000-0005-0000-0000-0000A2020000}"/>
    <cellStyle name="Normal 1003" xfId="625" xr:uid="{00000000-0005-0000-0000-0000A3020000}"/>
    <cellStyle name="Normal 1004" xfId="626" xr:uid="{00000000-0005-0000-0000-0000A4020000}"/>
    <cellStyle name="Normal 1005" xfId="627" xr:uid="{00000000-0005-0000-0000-0000A5020000}"/>
    <cellStyle name="Normal 1006" xfId="628" xr:uid="{00000000-0005-0000-0000-0000A6020000}"/>
    <cellStyle name="Normal 1007" xfId="629" xr:uid="{00000000-0005-0000-0000-0000A7020000}"/>
    <cellStyle name="Normal 1008" xfId="630" xr:uid="{00000000-0005-0000-0000-0000A8020000}"/>
    <cellStyle name="Normal 1009" xfId="631" xr:uid="{00000000-0005-0000-0000-0000A9020000}"/>
    <cellStyle name="Normal 101" xfId="632" xr:uid="{00000000-0005-0000-0000-0000AA020000}"/>
    <cellStyle name="Normal 101 10" xfId="633" xr:uid="{00000000-0005-0000-0000-0000AB020000}"/>
    <cellStyle name="Normal 101 11" xfId="634" xr:uid="{00000000-0005-0000-0000-0000AC020000}"/>
    <cellStyle name="Normal 101 12" xfId="635" xr:uid="{00000000-0005-0000-0000-0000AD020000}"/>
    <cellStyle name="Normal 101 13" xfId="636" xr:uid="{00000000-0005-0000-0000-0000AE020000}"/>
    <cellStyle name="Normal 101 14" xfId="637" xr:uid="{00000000-0005-0000-0000-0000AF020000}"/>
    <cellStyle name="Normal 101 15" xfId="638" xr:uid="{00000000-0005-0000-0000-0000B0020000}"/>
    <cellStyle name="Normal 101 16" xfId="639" xr:uid="{00000000-0005-0000-0000-0000B1020000}"/>
    <cellStyle name="Normal 101 17" xfId="640" xr:uid="{00000000-0005-0000-0000-0000B2020000}"/>
    <cellStyle name="Normal 101 18" xfId="641" xr:uid="{00000000-0005-0000-0000-0000B3020000}"/>
    <cellStyle name="Normal 101 19" xfId="642" xr:uid="{00000000-0005-0000-0000-0000B4020000}"/>
    <cellStyle name="Normal 101 2" xfId="643" xr:uid="{00000000-0005-0000-0000-0000B5020000}"/>
    <cellStyle name="Normal 101 20" xfId="644" xr:uid="{00000000-0005-0000-0000-0000B6020000}"/>
    <cellStyle name="Normal 101 21" xfId="645" xr:uid="{00000000-0005-0000-0000-0000B7020000}"/>
    <cellStyle name="Normal 101 22" xfId="646" xr:uid="{00000000-0005-0000-0000-0000B8020000}"/>
    <cellStyle name="Normal 101 23" xfId="647" xr:uid="{00000000-0005-0000-0000-0000B9020000}"/>
    <cellStyle name="Normal 101 24" xfId="648" xr:uid="{00000000-0005-0000-0000-0000BA020000}"/>
    <cellStyle name="Normal 101 25" xfId="649" xr:uid="{00000000-0005-0000-0000-0000BB020000}"/>
    <cellStyle name="Normal 101 26" xfId="650" xr:uid="{00000000-0005-0000-0000-0000BC020000}"/>
    <cellStyle name="Normal 101 27" xfId="651" xr:uid="{00000000-0005-0000-0000-0000BD020000}"/>
    <cellStyle name="Normal 101 28" xfId="652" xr:uid="{00000000-0005-0000-0000-0000BE020000}"/>
    <cellStyle name="Normal 101 29" xfId="653" xr:uid="{00000000-0005-0000-0000-0000BF020000}"/>
    <cellStyle name="Normal 101 3" xfId="654" xr:uid="{00000000-0005-0000-0000-0000C0020000}"/>
    <cellStyle name="Normal 101 30" xfId="655" xr:uid="{00000000-0005-0000-0000-0000C1020000}"/>
    <cellStyle name="Normal 101 4" xfId="656" xr:uid="{00000000-0005-0000-0000-0000C2020000}"/>
    <cellStyle name="Normal 101 5" xfId="657" xr:uid="{00000000-0005-0000-0000-0000C3020000}"/>
    <cellStyle name="Normal 101 6" xfId="658" xr:uid="{00000000-0005-0000-0000-0000C4020000}"/>
    <cellStyle name="Normal 101 7" xfId="659" xr:uid="{00000000-0005-0000-0000-0000C5020000}"/>
    <cellStyle name="Normal 101 8" xfId="660" xr:uid="{00000000-0005-0000-0000-0000C6020000}"/>
    <cellStyle name="Normal 101 9" xfId="661" xr:uid="{00000000-0005-0000-0000-0000C7020000}"/>
    <cellStyle name="Normal 1010" xfId="662" xr:uid="{00000000-0005-0000-0000-0000C8020000}"/>
    <cellStyle name="Normal 1011" xfId="663" xr:uid="{00000000-0005-0000-0000-0000C9020000}"/>
    <cellStyle name="Normal 1012" xfId="664" xr:uid="{00000000-0005-0000-0000-0000CA020000}"/>
    <cellStyle name="Normal 1013" xfId="665" xr:uid="{00000000-0005-0000-0000-0000CB020000}"/>
    <cellStyle name="Normal 1014" xfId="666" xr:uid="{00000000-0005-0000-0000-0000CC020000}"/>
    <cellStyle name="Normal 1015" xfId="667" xr:uid="{00000000-0005-0000-0000-0000CD020000}"/>
    <cellStyle name="Normal 1016" xfId="668" xr:uid="{00000000-0005-0000-0000-0000CE020000}"/>
    <cellStyle name="Normal 1017" xfId="669" xr:uid="{00000000-0005-0000-0000-0000CF020000}"/>
    <cellStyle name="Normal 1018" xfId="670" xr:uid="{00000000-0005-0000-0000-0000D0020000}"/>
    <cellStyle name="Normal 1019" xfId="671" xr:uid="{00000000-0005-0000-0000-0000D1020000}"/>
    <cellStyle name="Normal 102" xfId="672" xr:uid="{00000000-0005-0000-0000-0000D2020000}"/>
    <cellStyle name="Normal 102 10" xfId="673" xr:uid="{00000000-0005-0000-0000-0000D3020000}"/>
    <cellStyle name="Normal 102 11" xfId="674" xr:uid="{00000000-0005-0000-0000-0000D4020000}"/>
    <cellStyle name="Normal 102 12" xfId="675" xr:uid="{00000000-0005-0000-0000-0000D5020000}"/>
    <cellStyle name="Normal 102 13" xfId="676" xr:uid="{00000000-0005-0000-0000-0000D6020000}"/>
    <cellStyle name="Normal 102 14" xfId="677" xr:uid="{00000000-0005-0000-0000-0000D7020000}"/>
    <cellStyle name="Normal 102 15" xfId="678" xr:uid="{00000000-0005-0000-0000-0000D8020000}"/>
    <cellStyle name="Normal 102 16" xfId="679" xr:uid="{00000000-0005-0000-0000-0000D9020000}"/>
    <cellStyle name="Normal 102 17" xfId="680" xr:uid="{00000000-0005-0000-0000-0000DA020000}"/>
    <cellStyle name="Normal 102 18" xfId="681" xr:uid="{00000000-0005-0000-0000-0000DB020000}"/>
    <cellStyle name="Normal 102 19" xfId="682" xr:uid="{00000000-0005-0000-0000-0000DC020000}"/>
    <cellStyle name="Normal 102 2" xfId="683" xr:uid="{00000000-0005-0000-0000-0000DD020000}"/>
    <cellStyle name="Normal 102 20" xfId="684" xr:uid="{00000000-0005-0000-0000-0000DE020000}"/>
    <cellStyle name="Normal 102 21" xfId="685" xr:uid="{00000000-0005-0000-0000-0000DF020000}"/>
    <cellStyle name="Normal 102 22" xfId="686" xr:uid="{00000000-0005-0000-0000-0000E0020000}"/>
    <cellStyle name="Normal 102 23" xfId="687" xr:uid="{00000000-0005-0000-0000-0000E1020000}"/>
    <cellStyle name="Normal 102 24" xfId="688" xr:uid="{00000000-0005-0000-0000-0000E2020000}"/>
    <cellStyle name="Normal 102 25" xfId="689" xr:uid="{00000000-0005-0000-0000-0000E3020000}"/>
    <cellStyle name="Normal 102 26" xfId="690" xr:uid="{00000000-0005-0000-0000-0000E4020000}"/>
    <cellStyle name="Normal 102 27" xfId="691" xr:uid="{00000000-0005-0000-0000-0000E5020000}"/>
    <cellStyle name="Normal 102 28" xfId="692" xr:uid="{00000000-0005-0000-0000-0000E6020000}"/>
    <cellStyle name="Normal 102 29" xfId="693" xr:uid="{00000000-0005-0000-0000-0000E7020000}"/>
    <cellStyle name="Normal 102 3" xfId="694" xr:uid="{00000000-0005-0000-0000-0000E8020000}"/>
    <cellStyle name="Normal 102 30" xfId="695" xr:uid="{00000000-0005-0000-0000-0000E9020000}"/>
    <cellStyle name="Normal 102 4" xfId="696" xr:uid="{00000000-0005-0000-0000-0000EA020000}"/>
    <cellStyle name="Normal 102 5" xfId="697" xr:uid="{00000000-0005-0000-0000-0000EB020000}"/>
    <cellStyle name="Normal 102 6" xfId="698" xr:uid="{00000000-0005-0000-0000-0000EC020000}"/>
    <cellStyle name="Normal 102 7" xfId="699" xr:uid="{00000000-0005-0000-0000-0000ED020000}"/>
    <cellStyle name="Normal 102 8" xfId="700" xr:uid="{00000000-0005-0000-0000-0000EE020000}"/>
    <cellStyle name="Normal 102 9" xfId="701" xr:uid="{00000000-0005-0000-0000-0000EF020000}"/>
    <cellStyle name="Normal 1020" xfId="702" xr:uid="{00000000-0005-0000-0000-0000F0020000}"/>
    <cellStyle name="Normal 1021" xfId="703" xr:uid="{00000000-0005-0000-0000-0000F1020000}"/>
    <cellStyle name="Normal 1022" xfId="704" xr:uid="{00000000-0005-0000-0000-0000F2020000}"/>
    <cellStyle name="Normal 1023" xfId="705" xr:uid="{00000000-0005-0000-0000-0000F3020000}"/>
    <cellStyle name="Normal 1024" xfId="706" xr:uid="{00000000-0005-0000-0000-0000F4020000}"/>
    <cellStyle name="Normal 1025" xfId="707" xr:uid="{00000000-0005-0000-0000-0000F5020000}"/>
    <cellStyle name="Normal 1026" xfId="708" xr:uid="{00000000-0005-0000-0000-0000F6020000}"/>
    <cellStyle name="Normal 1027" xfId="709" xr:uid="{00000000-0005-0000-0000-0000F7020000}"/>
    <cellStyle name="Normal 1028" xfId="710" xr:uid="{00000000-0005-0000-0000-0000F8020000}"/>
    <cellStyle name="Normal 1029" xfId="711" xr:uid="{00000000-0005-0000-0000-0000F9020000}"/>
    <cellStyle name="Normal 103" xfId="712" xr:uid="{00000000-0005-0000-0000-0000FA020000}"/>
    <cellStyle name="Normal 103 10" xfId="713" xr:uid="{00000000-0005-0000-0000-0000FB020000}"/>
    <cellStyle name="Normal 103 11" xfId="714" xr:uid="{00000000-0005-0000-0000-0000FC020000}"/>
    <cellStyle name="Normal 103 12" xfId="715" xr:uid="{00000000-0005-0000-0000-0000FD020000}"/>
    <cellStyle name="Normal 103 13" xfId="716" xr:uid="{00000000-0005-0000-0000-0000FE020000}"/>
    <cellStyle name="Normal 103 14" xfId="717" xr:uid="{00000000-0005-0000-0000-0000FF020000}"/>
    <cellStyle name="Normal 103 15" xfId="718" xr:uid="{00000000-0005-0000-0000-000000030000}"/>
    <cellStyle name="Normal 103 16" xfId="719" xr:uid="{00000000-0005-0000-0000-000001030000}"/>
    <cellStyle name="Normal 103 17" xfId="720" xr:uid="{00000000-0005-0000-0000-000002030000}"/>
    <cellStyle name="Normal 103 18" xfId="721" xr:uid="{00000000-0005-0000-0000-000003030000}"/>
    <cellStyle name="Normal 103 19" xfId="722" xr:uid="{00000000-0005-0000-0000-000004030000}"/>
    <cellStyle name="Normal 103 2" xfId="723" xr:uid="{00000000-0005-0000-0000-000005030000}"/>
    <cellStyle name="Normal 103 20" xfId="724" xr:uid="{00000000-0005-0000-0000-000006030000}"/>
    <cellStyle name="Normal 103 21" xfId="725" xr:uid="{00000000-0005-0000-0000-000007030000}"/>
    <cellStyle name="Normal 103 22" xfId="726" xr:uid="{00000000-0005-0000-0000-000008030000}"/>
    <cellStyle name="Normal 103 23" xfId="727" xr:uid="{00000000-0005-0000-0000-000009030000}"/>
    <cellStyle name="Normal 103 24" xfId="728" xr:uid="{00000000-0005-0000-0000-00000A030000}"/>
    <cellStyle name="Normal 103 25" xfId="729" xr:uid="{00000000-0005-0000-0000-00000B030000}"/>
    <cellStyle name="Normal 103 26" xfId="730" xr:uid="{00000000-0005-0000-0000-00000C030000}"/>
    <cellStyle name="Normal 103 27" xfId="731" xr:uid="{00000000-0005-0000-0000-00000D030000}"/>
    <cellStyle name="Normal 103 28" xfId="732" xr:uid="{00000000-0005-0000-0000-00000E030000}"/>
    <cellStyle name="Normal 103 29" xfId="733" xr:uid="{00000000-0005-0000-0000-00000F030000}"/>
    <cellStyle name="Normal 103 3" xfId="734" xr:uid="{00000000-0005-0000-0000-000010030000}"/>
    <cellStyle name="Normal 103 30" xfId="735" xr:uid="{00000000-0005-0000-0000-000011030000}"/>
    <cellStyle name="Normal 103 4" xfId="736" xr:uid="{00000000-0005-0000-0000-000012030000}"/>
    <cellStyle name="Normal 103 5" xfId="737" xr:uid="{00000000-0005-0000-0000-000013030000}"/>
    <cellStyle name="Normal 103 6" xfId="738" xr:uid="{00000000-0005-0000-0000-000014030000}"/>
    <cellStyle name="Normal 103 7" xfId="739" xr:uid="{00000000-0005-0000-0000-000015030000}"/>
    <cellStyle name="Normal 103 8" xfId="740" xr:uid="{00000000-0005-0000-0000-000016030000}"/>
    <cellStyle name="Normal 103 9" xfId="741" xr:uid="{00000000-0005-0000-0000-000017030000}"/>
    <cellStyle name="Normal 1030" xfId="742" xr:uid="{00000000-0005-0000-0000-000018030000}"/>
    <cellStyle name="Normal 1031" xfId="743" xr:uid="{00000000-0005-0000-0000-000019030000}"/>
    <cellStyle name="Normal 1032" xfId="744" xr:uid="{00000000-0005-0000-0000-00001A030000}"/>
    <cellStyle name="Normal 1033" xfId="745" xr:uid="{00000000-0005-0000-0000-00001B030000}"/>
    <cellStyle name="Normal 1034" xfId="746" xr:uid="{00000000-0005-0000-0000-00001C030000}"/>
    <cellStyle name="Normal 1035" xfId="747" xr:uid="{00000000-0005-0000-0000-00001D030000}"/>
    <cellStyle name="Normal 1036" xfId="748" xr:uid="{00000000-0005-0000-0000-00001E030000}"/>
    <cellStyle name="Normal 1037" xfId="749" xr:uid="{00000000-0005-0000-0000-00001F030000}"/>
    <cellStyle name="Normal 1038" xfId="750" xr:uid="{00000000-0005-0000-0000-000020030000}"/>
    <cellStyle name="Normal 1039" xfId="751" xr:uid="{00000000-0005-0000-0000-000021030000}"/>
    <cellStyle name="Normal 104" xfId="752" xr:uid="{00000000-0005-0000-0000-000022030000}"/>
    <cellStyle name="Normal 104 10" xfId="753" xr:uid="{00000000-0005-0000-0000-000023030000}"/>
    <cellStyle name="Normal 104 11" xfId="754" xr:uid="{00000000-0005-0000-0000-000024030000}"/>
    <cellStyle name="Normal 104 12" xfId="755" xr:uid="{00000000-0005-0000-0000-000025030000}"/>
    <cellStyle name="Normal 104 13" xfId="756" xr:uid="{00000000-0005-0000-0000-000026030000}"/>
    <cellStyle name="Normal 104 14" xfId="757" xr:uid="{00000000-0005-0000-0000-000027030000}"/>
    <cellStyle name="Normal 104 15" xfId="758" xr:uid="{00000000-0005-0000-0000-000028030000}"/>
    <cellStyle name="Normal 104 16" xfId="759" xr:uid="{00000000-0005-0000-0000-000029030000}"/>
    <cellStyle name="Normal 104 17" xfId="760" xr:uid="{00000000-0005-0000-0000-00002A030000}"/>
    <cellStyle name="Normal 104 18" xfId="761" xr:uid="{00000000-0005-0000-0000-00002B030000}"/>
    <cellStyle name="Normal 104 19" xfId="762" xr:uid="{00000000-0005-0000-0000-00002C030000}"/>
    <cellStyle name="Normal 104 2" xfId="763" xr:uid="{00000000-0005-0000-0000-00002D030000}"/>
    <cellStyle name="Normal 104 20" xfId="764" xr:uid="{00000000-0005-0000-0000-00002E030000}"/>
    <cellStyle name="Normal 104 21" xfId="765" xr:uid="{00000000-0005-0000-0000-00002F030000}"/>
    <cellStyle name="Normal 104 22" xfId="766" xr:uid="{00000000-0005-0000-0000-000030030000}"/>
    <cellStyle name="Normal 104 23" xfId="767" xr:uid="{00000000-0005-0000-0000-000031030000}"/>
    <cellStyle name="Normal 104 24" xfId="768" xr:uid="{00000000-0005-0000-0000-000032030000}"/>
    <cellStyle name="Normal 104 25" xfId="769" xr:uid="{00000000-0005-0000-0000-000033030000}"/>
    <cellStyle name="Normal 104 26" xfId="770" xr:uid="{00000000-0005-0000-0000-000034030000}"/>
    <cellStyle name="Normal 104 27" xfId="771" xr:uid="{00000000-0005-0000-0000-000035030000}"/>
    <cellStyle name="Normal 104 28" xfId="772" xr:uid="{00000000-0005-0000-0000-000036030000}"/>
    <cellStyle name="Normal 104 29" xfId="773" xr:uid="{00000000-0005-0000-0000-000037030000}"/>
    <cellStyle name="Normal 104 3" xfId="774" xr:uid="{00000000-0005-0000-0000-000038030000}"/>
    <cellStyle name="Normal 104 30" xfId="775" xr:uid="{00000000-0005-0000-0000-000039030000}"/>
    <cellStyle name="Normal 104 4" xfId="776" xr:uid="{00000000-0005-0000-0000-00003A030000}"/>
    <cellStyle name="Normal 104 5" xfId="777" xr:uid="{00000000-0005-0000-0000-00003B030000}"/>
    <cellStyle name="Normal 104 6" xfId="778" xr:uid="{00000000-0005-0000-0000-00003C030000}"/>
    <cellStyle name="Normal 104 7" xfId="779" xr:uid="{00000000-0005-0000-0000-00003D030000}"/>
    <cellStyle name="Normal 104 8" xfId="780" xr:uid="{00000000-0005-0000-0000-00003E030000}"/>
    <cellStyle name="Normal 104 9" xfId="781" xr:uid="{00000000-0005-0000-0000-00003F030000}"/>
    <cellStyle name="Normal 1040" xfId="782" xr:uid="{00000000-0005-0000-0000-000040030000}"/>
    <cellStyle name="Normal 1041" xfId="783" xr:uid="{00000000-0005-0000-0000-000041030000}"/>
    <cellStyle name="Normal 1042" xfId="784" xr:uid="{00000000-0005-0000-0000-000042030000}"/>
    <cellStyle name="Normal 1043" xfId="785" xr:uid="{00000000-0005-0000-0000-000043030000}"/>
    <cellStyle name="Normal 1044" xfId="786" xr:uid="{00000000-0005-0000-0000-000044030000}"/>
    <cellStyle name="Normal 1045" xfId="787" xr:uid="{00000000-0005-0000-0000-000045030000}"/>
    <cellStyle name="Normal 1046" xfId="788" xr:uid="{00000000-0005-0000-0000-000046030000}"/>
    <cellStyle name="Normal 1047" xfId="789" xr:uid="{00000000-0005-0000-0000-000047030000}"/>
    <cellStyle name="Normal 1048" xfId="790" xr:uid="{00000000-0005-0000-0000-000048030000}"/>
    <cellStyle name="Normal 1049" xfId="791" xr:uid="{00000000-0005-0000-0000-000049030000}"/>
    <cellStyle name="Normal 105" xfId="792" xr:uid="{00000000-0005-0000-0000-00004A030000}"/>
    <cellStyle name="Normal 105 10" xfId="793" xr:uid="{00000000-0005-0000-0000-00004B030000}"/>
    <cellStyle name="Normal 105 11" xfId="794" xr:uid="{00000000-0005-0000-0000-00004C030000}"/>
    <cellStyle name="Normal 105 12" xfId="795" xr:uid="{00000000-0005-0000-0000-00004D030000}"/>
    <cellStyle name="Normal 105 13" xfId="796" xr:uid="{00000000-0005-0000-0000-00004E030000}"/>
    <cellStyle name="Normal 105 14" xfId="797" xr:uid="{00000000-0005-0000-0000-00004F030000}"/>
    <cellStyle name="Normal 105 15" xfId="798" xr:uid="{00000000-0005-0000-0000-000050030000}"/>
    <cellStyle name="Normal 105 16" xfId="799" xr:uid="{00000000-0005-0000-0000-000051030000}"/>
    <cellStyle name="Normal 105 17" xfId="800" xr:uid="{00000000-0005-0000-0000-000052030000}"/>
    <cellStyle name="Normal 105 18" xfId="801" xr:uid="{00000000-0005-0000-0000-000053030000}"/>
    <cellStyle name="Normal 105 19" xfId="802" xr:uid="{00000000-0005-0000-0000-000054030000}"/>
    <cellStyle name="Normal 105 2" xfId="803" xr:uid="{00000000-0005-0000-0000-000055030000}"/>
    <cellStyle name="Normal 105 20" xfId="804" xr:uid="{00000000-0005-0000-0000-000056030000}"/>
    <cellStyle name="Normal 105 21" xfId="805" xr:uid="{00000000-0005-0000-0000-000057030000}"/>
    <cellStyle name="Normal 105 22" xfId="806" xr:uid="{00000000-0005-0000-0000-000058030000}"/>
    <cellStyle name="Normal 105 23" xfId="807" xr:uid="{00000000-0005-0000-0000-000059030000}"/>
    <cellStyle name="Normal 105 24" xfId="808" xr:uid="{00000000-0005-0000-0000-00005A030000}"/>
    <cellStyle name="Normal 105 25" xfId="809" xr:uid="{00000000-0005-0000-0000-00005B030000}"/>
    <cellStyle name="Normal 105 26" xfId="810" xr:uid="{00000000-0005-0000-0000-00005C030000}"/>
    <cellStyle name="Normal 105 27" xfId="811" xr:uid="{00000000-0005-0000-0000-00005D030000}"/>
    <cellStyle name="Normal 105 28" xfId="812" xr:uid="{00000000-0005-0000-0000-00005E030000}"/>
    <cellStyle name="Normal 105 29" xfId="813" xr:uid="{00000000-0005-0000-0000-00005F030000}"/>
    <cellStyle name="Normal 105 3" xfId="814" xr:uid="{00000000-0005-0000-0000-000060030000}"/>
    <cellStyle name="Normal 105 30" xfId="815" xr:uid="{00000000-0005-0000-0000-000061030000}"/>
    <cellStyle name="Normal 105 31" xfId="816" xr:uid="{00000000-0005-0000-0000-000062030000}"/>
    <cellStyle name="Normal 105 4" xfId="817" xr:uid="{00000000-0005-0000-0000-000063030000}"/>
    <cellStyle name="Normal 105 5" xfId="818" xr:uid="{00000000-0005-0000-0000-000064030000}"/>
    <cellStyle name="Normal 105 6" xfId="819" xr:uid="{00000000-0005-0000-0000-000065030000}"/>
    <cellStyle name="Normal 105 7" xfId="820" xr:uid="{00000000-0005-0000-0000-000066030000}"/>
    <cellStyle name="Normal 105 8" xfId="821" xr:uid="{00000000-0005-0000-0000-000067030000}"/>
    <cellStyle name="Normal 105 9" xfId="822" xr:uid="{00000000-0005-0000-0000-000068030000}"/>
    <cellStyle name="Normal 1050" xfId="823" xr:uid="{00000000-0005-0000-0000-000069030000}"/>
    <cellStyle name="Normal 1051" xfId="824" xr:uid="{00000000-0005-0000-0000-00006A030000}"/>
    <cellStyle name="Normal 1052" xfId="825" xr:uid="{00000000-0005-0000-0000-00006B030000}"/>
    <cellStyle name="Normal 1053" xfId="826" xr:uid="{00000000-0005-0000-0000-00006C030000}"/>
    <cellStyle name="Normal 1054" xfId="827" xr:uid="{00000000-0005-0000-0000-00006D030000}"/>
    <cellStyle name="Normal 1055" xfId="828" xr:uid="{00000000-0005-0000-0000-00006E030000}"/>
    <cellStyle name="Normal 1056" xfId="829" xr:uid="{00000000-0005-0000-0000-00006F030000}"/>
    <cellStyle name="Normal 1057" xfId="830" xr:uid="{00000000-0005-0000-0000-000070030000}"/>
    <cellStyle name="Normal 1058" xfId="831" xr:uid="{00000000-0005-0000-0000-000071030000}"/>
    <cellStyle name="Normal 1059" xfId="832" xr:uid="{00000000-0005-0000-0000-000072030000}"/>
    <cellStyle name="Normal 106" xfId="833" xr:uid="{00000000-0005-0000-0000-000073030000}"/>
    <cellStyle name="Normal 106 10" xfId="834" xr:uid="{00000000-0005-0000-0000-000074030000}"/>
    <cellStyle name="Normal 106 11" xfId="835" xr:uid="{00000000-0005-0000-0000-000075030000}"/>
    <cellStyle name="Normal 106 12" xfId="836" xr:uid="{00000000-0005-0000-0000-000076030000}"/>
    <cellStyle name="Normal 106 13" xfId="837" xr:uid="{00000000-0005-0000-0000-000077030000}"/>
    <cellStyle name="Normal 106 14" xfId="838" xr:uid="{00000000-0005-0000-0000-000078030000}"/>
    <cellStyle name="Normal 106 15" xfId="839" xr:uid="{00000000-0005-0000-0000-000079030000}"/>
    <cellStyle name="Normal 106 16" xfId="840" xr:uid="{00000000-0005-0000-0000-00007A030000}"/>
    <cellStyle name="Normal 106 17" xfId="841" xr:uid="{00000000-0005-0000-0000-00007B030000}"/>
    <cellStyle name="Normal 106 18" xfId="842" xr:uid="{00000000-0005-0000-0000-00007C030000}"/>
    <cellStyle name="Normal 106 19" xfId="843" xr:uid="{00000000-0005-0000-0000-00007D030000}"/>
    <cellStyle name="Normal 106 2" xfId="844" xr:uid="{00000000-0005-0000-0000-00007E030000}"/>
    <cellStyle name="Normal 106 20" xfId="845" xr:uid="{00000000-0005-0000-0000-00007F030000}"/>
    <cellStyle name="Normal 106 21" xfId="846" xr:uid="{00000000-0005-0000-0000-000080030000}"/>
    <cellStyle name="Normal 106 22" xfId="847" xr:uid="{00000000-0005-0000-0000-000081030000}"/>
    <cellStyle name="Normal 106 23" xfId="848" xr:uid="{00000000-0005-0000-0000-000082030000}"/>
    <cellStyle name="Normal 106 24" xfId="849" xr:uid="{00000000-0005-0000-0000-000083030000}"/>
    <cellStyle name="Normal 106 25" xfId="850" xr:uid="{00000000-0005-0000-0000-000084030000}"/>
    <cellStyle name="Normal 106 26" xfId="851" xr:uid="{00000000-0005-0000-0000-000085030000}"/>
    <cellStyle name="Normal 106 27" xfId="852" xr:uid="{00000000-0005-0000-0000-000086030000}"/>
    <cellStyle name="Normal 106 28" xfId="853" xr:uid="{00000000-0005-0000-0000-000087030000}"/>
    <cellStyle name="Normal 106 29" xfId="854" xr:uid="{00000000-0005-0000-0000-000088030000}"/>
    <cellStyle name="Normal 106 3" xfId="855" xr:uid="{00000000-0005-0000-0000-000089030000}"/>
    <cellStyle name="Normal 106 30" xfId="856" xr:uid="{00000000-0005-0000-0000-00008A030000}"/>
    <cellStyle name="Normal 106 4" xfId="857" xr:uid="{00000000-0005-0000-0000-00008B030000}"/>
    <cellStyle name="Normal 106 5" xfId="858" xr:uid="{00000000-0005-0000-0000-00008C030000}"/>
    <cellStyle name="Normal 106 6" xfId="859" xr:uid="{00000000-0005-0000-0000-00008D030000}"/>
    <cellStyle name="Normal 106 7" xfId="860" xr:uid="{00000000-0005-0000-0000-00008E030000}"/>
    <cellStyle name="Normal 106 8" xfId="861" xr:uid="{00000000-0005-0000-0000-00008F030000}"/>
    <cellStyle name="Normal 106 9" xfId="862" xr:uid="{00000000-0005-0000-0000-000090030000}"/>
    <cellStyle name="Normal 1060" xfId="863" xr:uid="{00000000-0005-0000-0000-000091030000}"/>
    <cellStyle name="Normal 1061" xfId="864" xr:uid="{00000000-0005-0000-0000-000092030000}"/>
    <cellStyle name="Normal 1062" xfId="865" xr:uid="{00000000-0005-0000-0000-000093030000}"/>
    <cellStyle name="Normal 1063" xfId="866" xr:uid="{00000000-0005-0000-0000-000094030000}"/>
    <cellStyle name="Normal 1064" xfId="867" xr:uid="{00000000-0005-0000-0000-000095030000}"/>
    <cellStyle name="Normal 1065" xfId="868" xr:uid="{00000000-0005-0000-0000-000096030000}"/>
    <cellStyle name="Normal 1066" xfId="869" xr:uid="{00000000-0005-0000-0000-000097030000}"/>
    <cellStyle name="Normal 1067" xfId="870" xr:uid="{00000000-0005-0000-0000-000098030000}"/>
    <cellStyle name="Normal 1068" xfId="871" xr:uid="{00000000-0005-0000-0000-000099030000}"/>
    <cellStyle name="Normal 1069" xfId="872" xr:uid="{00000000-0005-0000-0000-00009A030000}"/>
    <cellStyle name="Normal 107" xfId="873" xr:uid="{00000000-0005-0000-0000-00009B030000}"/>
    <cellStyle name="Normal 107 10" xfId="874" xr:uid="{00000000-0005-0000-0000-00009C030000}"/>
    <cellStyle name="Normal 107 11" xfId="875" xr:uid="{00000000-0005-0000-0000-00009D030000}"/>
    <cellStyle name="Normal 107 12" xfId="876" xr:uid="{00000000-0005-0000-0000-00009E030000}"/>
    <cellStyle name="Normal 107 13" xfId="877" xr:uid="{00000000-0005-0000-0000-00009F030000}"/>
    <cellStyle name="Normal 107 14" xfId="878" xr:uid="{00000000-0005-0000-0000-0000A0030000}"/>
    <cellStyle name="Normal 107 15" xfId="879" xr:uid="{00000000-0005-0000-0000-0000A1030000}"/>
    <cellStyle name="Normal 107 16" xfId="880" xr:uid="{00000000-0005-0000-0000-0000A2030000}"/>
    <cellStyle name="Normal 107 17" xfId="881" xr:uid="{00000000-0005-0000-0000-0000A3030000}"/>
    <cellStyle name="Normal 107 18" xfId="882" xr:uid="{00000000-0005-0000-0000-0000A4030000}"/>
    <cellStyle name="Normal 107 19" xfId="883" xr:uid="{00000000-0005-0000-0000-0000A5030000}"/>
    <cellStyle name="Normal 107 2" xfId="884" xr:uid="{00000000-0005-0000-0000-0000A6030000}"/>
    <cellStyle name="Normal 107 20" xfId="885" xr:uid="{00000000-0005-0000-0000-0000A7030000}"/>
    <cellStyle name="Normal 107 21" xfId="886" xr:uid="{00000000-0005-0000-0000-0000A8030000}"/>
    <cellStyle name="Normal 107 22" xfId="887" xr:uid="{00000000-0005-0000-0000-0000A9030000}"/>
    <cellStyle name="Normal 107 23" xfId="888" xr:uid="{00000000-0005-0000-0000-0000AA030000}"/>
    <cellStyle name="Normal 107 24" xfId="889" xr:uid="{00000000-0005-0000-0000-0000AB030000}"/>
    <cellStyle name="Normal 107 25" xfId="890" xr:uid="{00000000-0005-0000-0000-0000AC030000}"/>
    <cellStyle name="Normal 107 26" xfId="891" xr:uid="{00000000-0005-0000-0000-0000AD030000}"/>
    <cellStyle name="Normal 107 27" xfId="892" xr:uid="{00000000-0005-0000-0000-0000AE030000}"/>
    <cellStyle name="Normal 107 28" xfId="893" xr:uid="{00000000-0005-0000-0000-0000AF030000}"/>
    <cellStyle name="Normal 107 29" xfId="894" xr:uid="{00000000-0005-0000-0000-0000B0030000}"/>
    <cellStyle name="Normal 107 3" xfId="895" xr:uid="{00000000-0005-0000-0000-0000B1030000}"/>
    <cellStyle name="Normal 107 30" xfId="896" xr:uid="{00000000-0005-0000-0000-0000B2030000}"/>
    <cellStyle name="Normal 107 4" xfId="897" xr:uid="{00000000-0005-0000-0000-0000B3030000}"/>
    <cellStyle name="Normal 107 5" xfId="898" xr:uid="{00000000-0005-0000-0000-0000B4030000}"/>
    <cellStyle name="Normal 107 6" xfId="899" xr:uid="{00000000-0005-0000-0000-0000B5030000}"/>
    <cellStyle name="Normal 107 7" xfId="900" xr:uid="{00000000-0005-0000-0000-0000B6030000}"/>
    <cellStyle name="Normal 107 8" xfId="901" xr:uid="{00000000-0005-0000-0000-0000B7030000}"/>
    <cellStyle name="Normal 107 9" xfId="902" xr:uid="{00000000-0005-0000-0000-0000B8030000}"/>
    <cellStyle name="Normal 1070" xfId="903" xr:uid="{00000000-0005-0000-0000-0000B9030000}"/>
    <cellStyle name="Normal 1071" xfId="904" xr:uid="{00000000-0005-0000-0000-0000BA030000}"/>
    <cellStyle name="Normal 1072" xfId="905" xr:uid="{00000000-0005-0000-0000-0000BB030000}"/>
    <cellStyle name="Normal 1073" xfId="906" xr:uid="{00000000-0005-0000-0000-0000BC030000}"/>
    <cellStyle name="Normal 1074" xfId="907" xr:uid="{00000000-0005-0000-0000-0000BD030000}"/>
    <cellStyle name="Normal 1075" xfId="908" xr:uid="{00000000-0005-0000-0000-0000BE030000}"/>
    <cellStyle name="Normal 1076" xfId="909" xr:uid="{00000000-0005-0000-0000-0000BF030000}"/>
    <cellStyle name="Normal 1077" xfId="910" xr:uid="{00000000-0005-0000-0000-0000C0030000}"/>
    <cellStyle name="Normal 1078" xfId="911" xr:uid="{00000000-0005-0000-0000-0000C1030000}"/>
    <cellStyle name="Normal 1079" xfId="912" xr:uid="{00000000-0005-0000-0000-0000C2030000}"/>
    <cellStyle name="Normal 108" xfId="913" xr:uid="{00000000-0005-0000-0000-0000C3030000}"/>
    <cellStyle name="Normal 108 2" xfId="914" xr:uid="{00000000-0005-0000-0000-0000C4030000}"/>
    <cellStyle name="Normal 1080" xfId="915" xr:uid="{00000000-0005-0000-0000-0000C5030000}"/>
    <cellStyle name="Normal 1081" xfId="916" xr:uid="{00000000-0005-0000-0000-0000C6030000}"/>
    <cellStyle name="Normal 1082" xfId="917" xr:uid="{00000000-0005-0000-0000-0000C7030000}"/>
    <cellStyle name="Normal 1083" xfId="918" xr:uid="{00000000-0005-0000-0000-0000C8030000}"/>
    <cellStyle name="Normal 1084" xfId="919" xr:uid="{00000000-0005-0000-0000-0000C9030000}"/>
    <cellStyle name="Normal 1085" xfId="920" xr:uid="{00000000-0005-0000-0000-0000CA030000}"/>
    <cellStyle name="Normal 1086" xfId="921" xr:uid="{00000000-0005-0000-0000-0000CB030000}"/>
    <cellStyle name="Normal 1087" xfId="922" xr:uid="{00000000-0005-0000-0000-0000CC030000}"/>
    <cellStyle name="Normal 1088" xfId="923" xr:uid="{00000000-0005-0000-0000-0000CD030000}"/>
    <cellStyle name="Normal 1089" xfId="924" xr:uid="{00000000-0005-0000-0000-0000CE030000}"/>
    <cellStyle name="Normal 109" xfId="925" xr:uid="{00000000-0005-0000-0000-0000CF030000}"/>
    <cellStyle name="Normal 109 2" xfId="926" xr:uid="{00000000-0005-0000-0000-0000D0030000}"/>
    <cellStyle name="Normal 1090" xfId="927" xr:uid="{00000000-0005-0000-0000-0000D1030000}"/>
    <cellStyle name="Normal 1091" xfId="928" xr:uid="{00000000-0005-0000-0000-0000D2030000}"/>
    <cellStyle name="Normal 1092" xfId="929" xr:uid="{00000000-0005-0000-0000-0000D3030000}"/>
    <cellStyle name="Normal 1093" xfId="930" xr:uid="{00000000-0005-0000-0000-0000D4030000}"/>
    <cellStyle name="Normal 1094" xfId="931" xr:uid="{00000000-0005-0000-0000-0000D5030000}"/>
    <cellStyle name="Normal 1095" xfId="932" xr:uid="{00000000-0005-0000-0000-0000D6030000}"/>
    <cellStyle name="Normal 1096" xfId="933" xr:uid="{00000000-0005-0000-0000-0000D7030000}"/>
    <cellStyle name="Normal 1097" xfId="934" xr:uid="{00000000-0005-0000-0000-0000D8030000}"/>
    <cellStyle name="Normal 1098" xfId="935" xr:uid="{00000000-0005-0000-0000-0000D9030000}"/>
    <cellStyle name="Normal 1099" xfId="936" xr:uid="{00000000-0005-0000-0000-0000DA030000}"/>
    <cellStyle name="Normal 11" xfId="937" xr:uid="{00000000-0005-0000-0000-0000DB030000}"/>
    <cellStyle name="Normal 11 2" xfId="938" xr:uid="{00000000-0005-0000-0000-0000DC030000}"/>
    <cellStyle name="Normal 11 3" xfId="939" xr:uid="{00000000-0005-0000-0000-0000DD030000}"/>
    <cellStyle name="Normal 11 4" xfId="3593" xr:uid="{00000000-0005-0000-0000-0000DE030000}"/>
    <cellStyle name="Normal 11 5" xfId="3594" xr:uid="{00000000-0005-0000-0000-0000DF030000}"/>
    <cellStyle name="Normal 11 6" xfId="3595" xr:uid="{00000000-0005-0000-0000-0000E0030000}"/>
    <cellStyle name="Normal 110" xfId="940" xr:uid="{00000000-0005-0000-0000-0000E1030000}"/>
    <cellStyle name="Normal 1100" xfId="941" xr:uid="{00000000-0005-0000-0000-0000E2030000}"/>
    <cellStyle name="Normal 1101" xfId="942" xr:uid="{00000000-0005-0000-0000-0000E3030000}"/>
    <cellStyle name="Normal 1102" xfId="943" xr:uid="{00000000-0005-0000-0000-0000E4030000}"/>
    <cellStyle name="Normal 1103" xfId="944" xr:uid="{00000000-0005-0000-0000-0000E5030000}"/>
    <cellStyle name="Normal 1104" xfId="945" xr:uid="{00000000-0005-0000-0000-0000E6030000}"/>
    <cellStyle name="Normal 1105" xfId="946" xr:uid="{00000000-0005-0000-0000-0000E7030000}"/>
    <cellStyle name="Normal 1106" xfId="947" xr:uid="{00000000-0005-0000-0000-0000E8030000}"/>
    <cellStyle name="Normal 1107" xfId="948" xr:uid="{00000000-0005-0000-0000-0000E9030000}"/>
    <cellStyle name="Normal 1108" xfId="949" xr:uid="{00000000-0005-0000-0000-0000EA030000}"/>
    <cellStyle name="Normal 1109" xfId="950" xr:uid="{00000000-0005-0000-0000-0000EB030000}"/>
    <cellStyle name="Normal 111" xfId="951" xr:uid="{00000000-0005-0000-0000-0000EC030000}"/>
    <cellStyle name="Normal 1110" xfId="952" xr:uid="{00000000-0005-0000-0000-0000ED030000}"/>
    <cellStyle name="Normal 1111" xfId="953" xr:uid="{00000000-0005-0000-0000-0000EE030000}"/>
    <cellStyle name="Normal 1112" xfId="954" xr:uid="{00000000-0005-0000-0000-0000EF030000}"/>
    <cellStyle name="Normal 1113" xfId="955" xr:uid="{00000000-0005-0000-0000-0000F0030000}"/>
    <cellStyle name="Normal 1114" xfId="956" xr:uid="{00000000-0005-0000-0000-0000F1030000}"/>
    <cellStyle name="Normal 1115" xfId="957" xr:uid="{00000000-0005-0000-0000-0000F2030000}"/>
    <cellStyle name="Normal 1116" xfId="958" xr:uid="{00000000-0005-0000-0000-0000F3030000}"/>
    <cellStyle name="Normal 1117" xfId="959" xr:uid="{00000000-0005-0000-0000-0000F4030000}"/>
    <cellStyle name="Normal 1118" xfId="960" xr:uid="{00000000-0005-0000-0000-0000F5030000}"/>
    <cellStyle name="Normal 1119" xfId="961" xr:uid="{00000000-0005-0000-0000-0000F6030000}"/>
    <cellStyle name="Normal 112" xfId="962" xr:uid="{00000000-0005-0000-0000-0000F7030000}"/>
    <cellStyle name="Normal 1120" xfId="963" xr:uid="{00000000-0005-0000-0000-0000F8030000}"/>
    <cellStyle name="Normal 1121" xfId="964" xr:uid="{00000000-0005-0000-0000-0000F9030000}"/>
    <cellStyle name="Normal 1122" xfId="965" xr:uid="{00000000-0005-0000-0000-0000FA030000}"/>
    <cellStyle name="Normal 1123" xfId="966" xr:uid="{00000000-0005-0000-0000-0000FB030000}"/>
    <cellStyle name="Normal 1124" xfId="967" xr:uid="{00000000-0005-0000-0000-0000FC030000}"/>
    <cellStyle name="Normal 1125" xfId="968" xr:uid="{00000000-0005-0000-0000-0000FD030000}"/>
    <cellStyle name="Normal 1126" xfId="969" xr:uid="{00000000-0005-0000-0000-0000FE030000}"/>
    <cellStyle name="Normal 1127" xfId="970" xr:uid="{00000000-0005-0000-0000-0000FF030000}"/>
    <cellStyle name="Normal 1128" xfId="971" xr:uid="{00000000-0005-0000-0000-000000040000}"/>
    <cellStyle name="Normal 1129" xfId="972" xr:uid="{00000000-0005-0000-0000-000001040000}"/>
    <cellStyle name="Normal 113" xfId="973" xr:uid="{00000000-0005-0000-0000-000002040000}"/>
    <cellStyle name="Normal 1130" xfId="974" xr:uid="{00000000-0005-0000-0000-000003040000}"/>
    <cellStyle name="Normal 1131" xfId="975" xr:uid="{00000000-0005-0000-0000-000004040000}"/>
    <cellStyle name="Normal 1132" xfId="976" xr:uid="{00000000-0005-0000-0000-000005040000}"/>
    <cellStyle name="Normal 1133" xfId="977" xr:uid="{00000000-0005-0000-0000-000006040000}"/>
    <cellStyle name="Normal 1134" xfId="978" xr:uid="{00000000-0005-0000-0000-000007040000}"/>
    <cellStyle name="Normal 1135" xfId="979" xr:uid="{00000000-0005-0000-0000-000008040000}"/>
    <cellStyle name="Normal 1136" xfId="980" xr:uid="{00000000-0005-0000-0000-000009040000}"/>
    <cellStyle name="Normal 1137" xfId="981" xr:uid="{00000000-0005-0000-0000-00000A040000}"/>
    <cellStyle name="Normal 1138" xfId="982" xr:uid="{00000000-0005-0000-0000-00000B040000}"/>
    <cellStyle name="Normal 1139" xfId="983" xr:uid="{00000000-0005-0000-0000-00000C040000}"/>
    <cellStyle name="Normal 114" xfId="984" xr:uid="{00000000-0005-0000-0000-00000D040000}"/>
    <cellStyle name="Normal 1140" xfId="985" xr:uid="{00000000-0005-0000-0000-00000E040000}"/>
    <cellStyle name="Normal 1141" xfId="986" xr:uid="{00000000-0005-0000-0000-00000F040000}"/>
    <cellStyle name="Normal 1142" xfId="987" xr:uid="{00000000-0005-0000-0000-000010040000}"/>
    <cellStyle name="Normal 1143" xfId="988" xr:uid="{00000000-0005-0000-0000-000011040000}"/>
    <cellStyle name="Normal 1144" xfId="989" xr:uid="{00000000-0005-0000-0000-000012040000}"/>
    <cellStyle name="Normal 1145" xfId="990" xr:uid="{00000000-0005-0000-0000-000013040000}"/>
    <cellStyle name="Normal 1146" xfId="991" xr:uid="{00000000-0005-0000-0000-000014040000}"/>
    <cellStyle name="Normal 1147" xfId="992" xr:uid="{00000000-0005-0000-0000-000015040000}"/>
    <cellStyle name="Normal 1148" xfId="993" xr:uid="{00000000-0005-0000-0000-000016040000}"/>
    <cellStyle name="Normal 1149" xfId="994" xr:uid="{00000000-0005-0000-0000-000017040000}"/>
    <cellStyle name="Normal 115" xfId="995" xr:uid="{00000000-0005-0000-0000-000018040000}"/>
    <cellStyle name="Normal 1150" xfId="996" xr:uid="{00000000-0005-0000-0000-000019040000}"/>
    <cellStyle name="Normal 1151" xfId="997" xr:uid="{00000000-0005-0000-0000-00001A040000}"/>
    <cellStyle name="Normal 1152" xfId="998" xr:uid="{00000000-0005-0000-0000-00001B040000}"/>
    <cellStyle name="Normal 1153" xfId="999" xr:uid="{00000000-0005-0000-0000-00001C040000}"/>
    <cellStyle name="Normal 1154" xfId="1000" xr:uid="{00000000-0005-0000-0000-00001D040000}"/>
    <cellStyle name="Normal 1155" xfId="1001" xr:uid="{00000000-0005-0000-0000-00001E040000}"/>
    <cellStyle name="Normal 1156" xfId="1002" xr:uid="{00000000-0005-0000-0000-00001F040000}"/>
    <cellStyle name="Normal 1157" xfId="1003" xr:uid="{00000000-0005-0000-0000-000020040000}"/>
    <cellStyle name="Normal 1158" xfId="1004" xr:uid="{00000000-0005-0000-0000-000021040000}"/>
    <cellStyle name="Normal 1159" xfId="1005" xr:uid="{00000000-0005-0000-0000-000022040000}"/>
    <cellStyle name="Normal 116" xfId="1006" xr:uid="{00000000-0005-0000-0000-000023040000}"/>
    <cellStyle name="Normal 1160" xfId="1007" xr:uid="{00000000-0005-0000-0000-000024040000}"/>
    <cellStyle name="Normal 1161" xfId="1008" xr:uid="{00000000-0005-0000-0000-000025040000}"/>
    <cellStyle name="Normal 1162" xfId="1009" xr:uid="{00000000-0005-0000-0000-000026040000}"/>
    <cellStyle name="Normal 1163" xfId="1010" xr:uid="{00000000-0005-0000-0000-000027040000}"/>
    <cellStyle name="Normal 1164" xfId="1011" xr:uid="{00000000-0005-0000-0000-000028040000}"/>
    <cellStyle name="Normal 1165" xfId="1012" xr:uid="{00000000-0005-0000-0000-000029040000}"/>
    <cellStyle name="Normal 1166" xfId="1013" xr:uid="{00000000-0005-0000-0000-00002A040000}"/>
    <cellStyle name="Normal 1167" xfId="1014" xr:uid="{00000000-0005-0000-0000-00002B040000}"/>
    <cellStyle name="Normal 1168" xfId="1015" xr:uid="{00000000-0005-0000-0000-00002C040000}"/>
    <cellStyle name="Normal 1169" xfId="1016" xr:uid="{00000000-0005-0000-0000-00002D040000}"/>
    <cellStyle name="Normal 117" xfId="1017" xr:uid="{00000000-0005-0000-0000-00002E040000}"/>
    <cellStyle name="Normal 1170" xfId="1018" xr:uid="{00000000-0005-0000-0000-00002F040000}"/>
    <cellStyle name="Normal 1171" xfId="1019" xr:uid="{00000000-0005-0000-0000-000030040000}"/>
    <cellStyle name="Normal 1172" xfId="1020" xr:uid="{00000000-0005-0000-0000-000031040000}"/>
    <cellStyle name="Normal 1173" xfId="1021" xr:uid="{00000000-0005-0000-0000-000032040000}"/>
    <cellStyle name="Normal 1174" xfId="1022" xr:uid="{00000000-0005-0000-0000-000033040000}"/>
    <cellStyle name="Normal 1175" xfId="1023" xr:uid="{00000000-0005-0000-0000-000034040000}"/>
    <cellStyle name="Normal 1176" xfId="1024" xr:uid="{00000000-0005-0000-0000-000035040000}"/>
    <cellStyle name="Normal 1177" xfId="1025" xr:uid="{00000000-0005-0000-0000-000036040000}"/>
    <cellStyle name="Normal 1178" xfId="1026" xr:uid="{00000000-0005-0000-0000-000037040000}"/>
    <cellStyle name="Normal 1179" xfId="1027" xr:uid="{00000000-0005-0000-0000-000038040000}"/>
    <cellStyle name="Normal 118" xfId="1028" xr:uid="{00000000-0005-0000-0000-000039040000}"/>
    <cellStyle name="Normal 1180" xfId="1029" xr:uid="{00000000-0005-0000-0000-00003A040000}"/>
    <cellStyle name="Normal 1181" xfId="1030" xr:uid="{00000000-0005-0000-0000-00003B040000}"/>
    <cellStyle name="Normal 1182" xfId="1031" xr:uid="{00000000-0005-0000-0000-00003C040000}"/>
    <cellStyle name="Normal 1183" xfId="1032" xr:uid="{00000000-0005-0000-0000-00003D040000}"/>
    <cellStyle name="Normal 1184" xfId="1033" xr:uid="{00000000-0005-0000-0000-00003E040000}"/>
    <cellStyle name="Normal 1185" xfId="1034" xr:uid="{00000000-0005-0000-0000-00003F040000}"/>
    <cellStyle name="Normal 1186" xfId="1035" xr:uid="{00000000-0005-0000-0000-000040040000}"/>
    <cellStyle name="Normal 1187" xfId="1036" xr:uid="{00000000-0005-0000-0000-000041040000}"/>
    <cellStyle name="Normal 1188" xfId="1037" xr:uid="{00000000-0005-0000-0000-000042040000}"/>
    <cellStyle name="Normal 1189" xfId="1038" xr:uid="{00000000-0005-0000-0000-000043040000}"/>
    <cellStyle name="Normal 119" xfId="1039" xr:uid="{00000000-0005-0000-0000-000044040000}"/>
    <cellStyle name="Normal 1190" xfId="1040" xr:uid="{00000000-0005-0000-0000-000045040000}"/>
    <cellStyle name="Normal 1191" xfId="1041" xr:uid="{00000000-0005-0000-0000-000046040000}"/>
    <cellStyle name="Normal 1192" xfId="1042" xr:uid="{00000000-0005-0000-0000-000047040000}"/>
    <cellStyle name="Normal 1193" xfId="1043" xr:uid="{00000000-0005-0000-0000-000048040000}"/>
    <cellStyle name="Normal 1194" xfId="1044" xr:uid="{00000000-0005-0000-0000-000049040000}"/>
    <cellStyle name="Normal 1195" xfId="1045" xr:uid="{00000000-0005-0000-0000-00004A040000}"/>
    <cellStyle name="Normal 1196" xfId="1046" xr:uid="{00000000-0005-0000-0000-00004B040000}"/>
    <cellStyle name="Normal 1197" xfId="1047" xr:uid="{00000000-0005-0000-0000-00004C040000}"/>
    <cellStyle name="Normal 1198" xfId="1048" xr:uid="{00000000-0005-0000-0000-00004D040000}"/>
    <cellStyle name="Normal 1199" xfId="1049" xr:uid="{00000000-0005-0000-0000-00004E040000}"/>
    <cellStyle name="Normal 12" xfId="1050" xr:uid="{00000000-0005-0000-0000-00004F040000}"/>
    <cellStyle name="Normal 12 2" xfId="1051" xr:uid="{00000000-0005-0000-0000-000050040000}"/>
    <cellStyle name="Normal 12 3" xfId="1052" xr:uid="{00000000-0005-0000-0000-000051040000}"/>
    <cellStyle name="Normal 12 4" xfId="1053" xr:uid="{00000000-0005-0000-0000-000052040000}"/>
    <cellStyle name="Normal 120" xfId="1054" xr:uid="{00000000-0005-0000-0000-000053040000}"/>
    <cellStyle name="Normal 1200" xfId="1055" xr:uid="{00000000-0005-0000-0000-000054040000}"/>
    <cellStyle name="Normal 1201" xfId="1056" xr:uid="{00000000-0005-0000-0000-000055040000}"/>
    <cellStyle name="Normal 1202" xfId="1057" xr:uid="{00000000-0005-0000-0000-000056040000}"/>
    <cellStyle name="Normal 1203" xfId="1058" xr:uid="{00000000-0005-0000-0000-000057040000}"/>
    <cellStyle name="Normal 1204" xfId="1059" xr:uid="{00000000-0005-0000-0000-000058040000}"/>
    <cellStyle name="Normal 1205" xfId="1060" xr:uid="{00000000-0005-0000-0000-000059040000}"/>
    <cellStyle name="Normal 1206" xfId="1061" xr:uid="{00000000-0005-0000-0000-00005A040000}"/>
    <cellStyle name="Normal 1207" xfId="1062" xr:uid="{00000000-0005-0000-0000-00005B040000}"/>
    <cellStyle name="Normal 1208" xfId="1063" xr:uid="{00000000-0005-0000-0000-00005C040000}"/>
    <cellStyle name="Normal 1209" xfId="1064" xr:uid="{00000000-0005-0000-0000-00005D040000}"/>
    <cellStyle name="Normal 121" xfId="1065" xr:uid="{00000000-0005-0000-0000-00005E040000}"/>
    <cellStyle name="Normal 1210" xfId="1066" xr:uid="{00000000-0005-0000-0000-00005F040000}"/>
    <cellStyle name="Normal 1211" xfId="1067" xr:uid="{00000000-0005-0000-0000-000060040000}"/>
    <cellStyle name="Normal 1212" xfId="1068" xr:uid="{00000000-0005-0000-0000-000061040000}"/>
    <cellStyle name="Normal 1213" xfId="1069" xr:uid="{00000000-0005-0000-0000-000062040000}"/>
    <cellStyle name="Normal 1214" xfId="1070" xr:uid="{00000000-0005-0000-0000-000063040000}"/>
    <cellStyle name="Normal 1215" xfId="1071" xr:uid="{00000000-0005-0000-0000-000064040000}"/>
    <cellStyle name="Normal 1216" xfId="1072" xr:uid="{00000000-0005-0000-0000-000065040000}"/>
    <cellStyle name="Normal 1217" xfId="1073" xr:uid="{00000000-0005-0000-0000-000066040000}"/>
    <cellStyle name="Normal 1218" xfId="1074" xr:uid="{00000000-0005-0000-0000-000067040000}"/>
    <cellStyle name="Normal 1219" xfId="1075" xr:uid="{00000000-0005-0000-0000-000068040000}"/>
    <cellStyle name="Normal 122" xfId="1076" xr:uid="{00000000-0005-0000-0000-000069040000}"/>
    <cellStyle name="Normal 1220" xfId="1077" xr:uid="{00000000-0005-0000-0000-00006A040000}"/>
    <cellStyle name="Normal 1221" xfId="1078" xr:uid="{00000000-0005-0000-0000-00006B040000}"/>
    <cellStyle name="Normal 1222" xfId="1079" xr:uid="{00000000-0005-0000-0000-00006C040000}"/>
    <cellStyle name="Normal 1223" xfId="1080" xr:uid="{00000000-0005-0000-0000-00006D040000}"/>
    <cellStyle name="Normal 123" xfId="1081" xr:uid="{00000000-0005-0000-0000-00006E040000}"/>
    <cellStyle name="Normal 124" xfId="1082" xr:uid="{00000000-0005-0000-0000-00006F040000}"/>
    <cellStyle name="Normal 125" xfId="1083" xr:uid="{00000000-0005-0000-0000-000070040000}"/>
    <cellStyle name="Normal 126" xfId="1084" xr:uid="{00000000-0005-0000-0000-000071040000}"/>
    <cellStyle name="Normal 127" xfId="1085" xr:uid="{00000000-0005-0000-0000-000072040000}"/>
    <cellStyle name="Normal 128" xfId="1086" xr:uid="{00000000-0005-0000-0000-000073040000}"/>
    <cellStyle name="Normal 129" xfId="1087" xr:uid="{00000000-0005-0000-0000-000074040000}"/>
    <cellStyle name="Normal 13" xfId="1088" xr:uid="{00000000-0005-0000-0000-000075040000}"/>
    <cellStyle name="Normal 13 2" xfId="1089" xr:uid="{00000000-0005-0000-0000-000076040000}"/>
    <cellStyle name="Normal 13 3" xfId="1090" xr:uid="{00000000-0005-0000-0000-000077040000}"/>
    <cellStyle name="Normal 13 4" xfId="1091" xr:uid="{00000000-0005-0000-0000-000078040000}"/>
    <cellStyle name="Normal 13 5" xfId="3596" xr:uid="{00000000-0005-0000-0000-000079040000}"/>
    <cellStyle name="Normal 13 6" xfId="3597" xr:uid="{00000000-0005-0000-0000-00007A040000}"/>
    <cellStyle name="Normal 130" xfId="1092" xr:uid="{00000000-0005-0000-0000-00007B040000}"/>
    <cellStyle name="Normal 131" xfId="1093" xr:uid="{00000000-0005-0000-0000-00007C040000}"/>
    <cellStyle name="Normal 132" xfId="1094" xr:uid="{00000000-0005-0000-0000-00007D040000}"/>
    <cellStyle name="Normal 133" xfId="1095" xr:uid="{00000000-0005-0000-0000-00007E040000}"/>
    <cellStyle name="Normal 134" xfId="1096" xr:uid="{00000000-0005-0000-0000-00007F040000}"/>
    <cellStyle name="Normal 135" xfId="1097" xr:uid="{00000000-0005-0000-0000-000080040000}"/>
    <cellStyle name="Normal 136" xfId="1098" xr:uid="{00000000-0005-0000-0000-000081040000}"/>
    <cellStyle name="Normal 137" xfId="1099" xr:uid="{00000000-0005-0000-0000-000082040000}"/>
    <cellStyle name="Normal 138" xfId="1100" xr:uid="{00000000-0005-0000-0000-000083040000}"/>
    <cellStyle name="Normal 138 2" xfId="1101" xr:uid="{00000000-0005-0000-0000-000084040000}"/>
    <cellStyle name="Normal 138 3" xfId="1102" xr:uid="{00000000-0005-0000-0000-000085040000}"/>
    <cellStyle name="Normal 139" xfId="1103" xr:uid="{00000000-0005-0000-0000-000086040000}"/>
    <cellStyle name="Normal 139 2" xfId="1104" xr:uid="{00000000-0005-0000-0000-000087040000}"/>
    <cellStyle name="Normal 139 3" xfId="1105" xr:uid="{00000000-0005-0000-0000-000088040000}"/>
    <cellStyle name="Normal 14" xfId="1106" xr:uid="{00000000-0005-0000-0000-000089040000}"/>
    <cellStyle name="Normal 14 10" xfId="1107" xr:uid="{00000000-0005-0000-0000-00008A040000}"/>
    <cellStyle name="Normal 14 11" xfId="1108" xr:uid="{00000000-0005-0000-0000-00008B040000}"/>
    <cellStyle name="Normal 14 12" xfId="1109" xr:uid="{00000000-0005-0000-0000-00008C040000}"/>
    <cellStyle name="Normal 14 13" xfId="1110" xr:uid="{00000000-0005-0000-0000-00008D040000}"/>
    <cellStyle name="Normal 14 14" xfId="1111" xr:uid="{00000000-0005-0000-0000-00008E040000}"/>
    <cellStyle name="Normal 14 15" xfId="1112" xr:uid="{00000000-0005-0000-0000-00008F040000}"/>
    <cellStyle name="Normal 14 16" xfId="1113" xr:uid="{00000000-0005-0000-0000-000090040000}"/>
    <cellStyle name="Normal 14 17" xfId="1114" xr:uid="{00000000-0005-0000-0000-000091040000}"/>
    <cellStyle name="Normal 14 18" xfId="1115" xr:uid="{00000000-0005-0000-0000-000092040000}"/>
    <cellStyle name="Normal 14 19" xfId="1116" xr:uid="{00000000-0005-0000-0000-000093040000}"/>
    <cellStyle name="Normal 14 2" xfId="1117" xr:uid="{00000000-0005-0000-0000-000094040000}"/>
    <cellStyle name="Normal 14 2 2" xfId="1118" xr:uid="{00000000-0005-0000-0000-000095040000}"/>
    <cellStyle name="Normal 14 2 2 2" xfId="1119" xr:uid="{00000000-0005-0000-0000-000096040000}"/>
    <cellStyle name="Normal 14 20" xfId="1120" xr:uid="{00000000-0005-0000-0000-000097040000}"/>
    <cellStyle name="Normal 14 21" xfId="1121" xr:uid="{00000000-0005-0000-0000-000098040000}"/>
    <cellStyle name="Normal 14 22" xfId="1122" xr:uid="{00000000-0005-0000-0000-000099040000}"/>
    <cellStyle name="Normal 14 23" xfId="1123" xr:uid="{00000000-0005-0000-0000-00009A040000}"/>
    <cellStyle name="Normal 14 24" xfId="1124" xr:uid="{00000000-0005-0000-0000-00009B040000}"/>
    <cellStyle name="Normal 14 25" xfId="1125" xr:uid="{00000000-0005-0000-0000-00009C040000}"/>
    <cellStyle name="Normal 14 26" xfId="1126" xr:uid="{00000000-0005-0000-0000-00009D040000}"/>
    <cellStyle name="Normal 14 27" xfId="1127" xr:uid="{00000000-0005-0000-0000-00009E040000}"/>
    <cellStyle name="Normal 14 28" xfId="1128" xr:uid="{00000000-0005-0000-0000-00009F040000}"/>
    <cellStyle name="Normal 14 29" xfId="1129" xr:uid="{00000000-0005-0000-0000-0000A0040000}"/>
    <cellStyle name="Normal 14 3" xfId="1130" xr:uid="{00000000-0005-0000-0000-0000A1040000}"/>
    <cellStyle name="Normal 14 30" xfId="1131" xr:uid="{00000000-0005-0000-0000-0000A2040000}"/>
    <cellStyle name="Normal 14 31" xfId="1132" xr:uid="{00000000-0005-0000-0000-0000A3040000}"/>
    <cellStyle name="Normal 14 4" xfId="1133" xr:uid="{00000000-0005-0000-0000-0000A4040000}"/>
    <cellStyle name="Normal 14 5" xfId="1134" xr:uid="{00000000-0005-0000-0000-0000A5040000}"/>
    <cellStyle name="Normal 14 6" xfId="1135" xr:uid="{00000000-0005-0000-0000-0000A6040000}"/>
    <cellStyle name="Normal 14 7" xfId="1136" xr:uid="{00000000-0005-0000-0000-0000A7040000}"/>
    <cellStyle name="Normal 14 8" xfId="1137" xr:uid="{00000000-0005-0000-0000-0000A8040000}"/>
    <cellStyle name="Normal 14 9" xfId="1138" xr:uid="{00000000-0005-0000-0000-0000A9040000}"/>
    <cellStyle name="Normal 14_Graph Tables" xfId="1139" xr:uid="{00000000-0005-0000-0000-0000AA040000}"/>
    <cellStyle name="Normal 140" xfId="1140" xr:uid="{00000000-0005-0000-0000-0000AB040000}"/>
    <cellStyle name="Normal 140 2" xfId="1141" xr:uid="{00000000-0005-0000-0000-0000AC040000}"/>
    <cellStyle name="Normal 140 3" xfId="1142" xr:uid="{00000000-0005-0000-0000-0000AD040000}"/>
    <cellStyle name="Normal 141" xfId="1143" xr:uid="{00000000-0005-0000-0000-0000AE040000}"/>
    <cellStyle name="Normal 141 2" xfId="1144" xr:uid="{00000000-0005-0000-0000-0000AF040000}"/>
    <cellStyle name="Normal 141 3" xfId="1145" xr:uid="{00000000-0005-0000-0000-0000B0040000}"/>
    <cellStyle name="Normal 142" xfId="1146" xr:uid="{00000000-0005-0000-0000-0000B1040000}"/>
    <cellStyle name="Normal 143" xfId="1147" xr:uid="{00000000-0005-0000-0000-0000B2040000}"/>
    <cellStyle name="Normal 143 2" xfId="1148" xr:uid="{00000000-0005-0000-0000-0000B3040000}"/>
    <cellStyle name="Normal 143 3" xfId="1149" xr:uid="{00000000-0005-0000-0000-0000B4040000}"/>
    <cellStyle name="Normal 144" xfId="1150" xr:uid="{00000000-0005-0000-0000-0000B5040000}"/>
    <cellStyle name="Normal 144 2" xfId="1151" xr:uid="{00000000-0005-0000-0000-0000B6040000}"/>
    <cellStyle name="Normal 144 3" xfId="1152" xr:uid="{00000000-0005-0000-0000-0000B7040000}"/>
    <cellStyle name="Normal 145" xfId="1153" xr:uid="{00000000-0005-0000-0000-0000B8040000}"/>
    <cellStyle name="Normal 145 2" xfId="1154" xr:uid="{00000000-0005-0000-0000-0000B9040000}"/>
    <cellStyle name="Normal 145 3" xfId="1155" xr:uid="{00000000-0005-0000-0000-0000BA040000}"/>
    <cellStyle name="Normal 146" xfId="1156" xr:uid="{00000000-0005-0000-0000-0000BB040000}"/>
    <cellStyle name="Normal 146 2" xfId="1157" xr:uid="{00000000-0005-0000-0000-0000BC040000}"/>
    <cellStyle name="Normal 146 3" xfId="1158" xr:uid="{00000000-0005-0000-0000-0000BD040000}"/>
    <cellStyle name="Normal 147" xfId="1159" xr:uid="{00000000-0005-0000-0000-0000BE040000}"/>
    <cellStyle name="Normal 148" xfId="1160" xr:uid="{00000000-0005-0000-0000-0000BF040000}"/>
    <cellStyle name="Normal 148 2" xfId="1161" xr:uid="{00000000-0005-0000-0000-0000C0040000}"/>
    <cellStyle name="Normal 148 3" xfId="1162" xr:uid="{00000000-0005-0000-0000-0000C1040000}"/>
    <cellStyle name="Normal 149" xfId="1163" xr:uid="{00000000-0005-0000-0000-0000C2040000}"/>
    <cellStyle name="Normal 149 2" xfId="1164" xr:uid="{00000000-0005-0000-0000-0000C3040000}"/>
    <cellStyle name="Normal 149 3" xfId="1165" xr:uid="{00000000-0005-0000-0000-0000C4040000}"/>
    <cellStyle name="Normal 15" xfId="1166" xr:uid="{00000000-0005-0000-0000-0000C5040000}"/>
    <cellStyle name="Normal 15 10" xfId="1167" xr:uid="{00000000-0005-0000-0000-0000C6040000}"/>
    <cellStyle name="Normal 15 11" xfId="1168" xr:uid="{00000000-0005-0000-0000-0000C7040000}"/>
    <cellStyle name="Normal 15 12" xfId="1169" xr:uid="{00000000-0005-0000-0000-0000C8040000}"/>
    <cellStyle name="Normal 15 13" xfId="1170" xr:uid="{00000000-0005-0000-0000-0000C9040000}"/>
    <cellStyle name="Normal 15 14" xfId="1171" xr:uid="{00000000-0005-0000-0000-0000CA040000}"/>
    <cellStyle name="Normal 15 15" xfId="1172" xr:uid="{00000000-0005-0000-0000-0000CB040000}"/>
    <cellStyle name="Normal 15 16" xfId="1173" xr:uid="{00000000-0005-0000-0000-0000CC040000}"/>
    <cellStyle name="Normal 15 17" xfId="1174" xr:uid="{00000000-0005-0000-0000-0000CD040000}"/>
    <cellStyle name="Normal 15 18" xfId="1175" xr:uid="{00000000-0005-0000-0000-0000CE040000}"/>
    <cellStyle name="Normal 15 19" xfId="1176" xr:uid="{00000000-0005-0000-0000-0000CF040000}"/>
    <cellStyle name="Normal 15 2" xfId="1177" xr:uid="{00000000-0005-0000-0000-0000D0040000}"/>
    <cellStyle name="Normal 15 20" xfId="1178" xr:uid="{00000000-0005-0000-0000-0000D1040000}"/>
    <cellStyle name="Normal 15 21" xfId="1179" xr:uid="{00000000-0005-0000-0000-0000D2040000}"/>
    <cellStyle name="Normal 15 22" xfId="1180" xr:uid="{00000000-0005-0000-0000-0000D3040000}"/>
    <cellStyle name="Normal 15 23" xfId="1181" xr:uid="{00000000-0005-0000-0000-0000D4040000}"/>
    <cellStyle name="Normal 15 24" xfId="1182" xr:uid="{00000000-0005-0000-0000-0000D5040000}"/>
    <cellStyle name="Normal 15 25" xfId="1183" xr:uid="{00000000-0005-0000-0000-0000D6040000}"/>
    <cellStyle name="Normal 15 26" xfId="1184" xr:uid="{00000000-0005-0000-0000-0000D7040000}"/>
    <cellStyle name="Normal 15 27" xfId="1185" xr:uid="{00000000-0005-0000-0000-0000D8040000}"/>
    <cellStyle name="Normal 15 28" xfId="1186" xr:uid="{00000000-0005-0000-0000-0000D9040000}"/>
    <cellStyle name="Normal 15 29" xfId="1187" xr:uid="{00000000-0005-0000-0000-0000DA040000}"/>
    <cellStyle name="Normal 15 3" xfId="1188" xr:uid="{00000000-0005-0000-0000-0000DB040000}"/>
    <cellStyle name="Normal 15 30" xfId="1189" xr:uid="{00000000-0005-0000-0000-0000DC040000}"/>
    <cellStyle name="Normal 15 31" xfId="1190" xr:uid="{00000000-0005-0000-0000-0000DD040000}"/>
    <cellStyle name="Normal 15 4" xfId="1191" xr:uid="{00000000-0005-0000-0000-0000DE040000}"/>
    <cellStyle name="Normal 15 5" xfId="1192" xr:uid="{00000000-0005-0000-0000-0000DF040000}"/>
    <cellStyle name="Normal 15 6" xfId="1193" xr:uid="{00000000-0005-0000-0000-0000E0040000}"/>
    <cellStyle name="Normal 15 7" xfId="1194" xr:uid="{00000000-0005-0000-0000-0000E1040000}"/>
    <cellStyle name="Normal 15 8" xfId="1195" xr:uid="{00000000-0005-0000-0000-0000E2040000}"/>
    <cellStyle name="Normal 15 9" xfId="1196" xr:uid="{00000000-0005-0000-0000-0000E3040000}"/>
    <cellStyle name="Normal 150" xfId="1197" xr:uid="{00000000-0005-0000-0000-0000E4040000}"/>
    <cellStyle name="Normal 150 2" xfId="1198" xr:uid="{00000000-0005-0000-0000-0000E5040000}"/>
    <cellStyle name="Normal 150 3" xfId="1199" xr:uid="{00000000-0005-0000-0000-0000E6040000}"/>
    <cellStyle name="Normal 151" xfId="1200" xr:uid="{00000000-0005-0000-0000-0000E7040000}"/>
    <cellStyle name="Normal 151 2" xfId="1201" xr:uid="{00000000-0005-0000-0000-0000E8040000}"/>
    <cellStyle name="Normal 151 3" xfId="1202" xr:uid="{00000000-0005-0000-0000-0000E9040000}"/>
    <cellStyle name="Normal 152" xfId="1203" xr:uid="{00000000-0005-0000-0000-0000EA040000}"/>
    <cellStyle name="Normal 152 2" xfId="1204" xr:uid="{00000000-0005-0000-0000-0000EB040000}"/>
    <cellStyle name="Normal 152 3" xfId="1205" xr:uid="{00000000-0005-0000-0000-0000EC040000}"/>
    <cellStyle name="Normal 153" xfId="1206" xr:uid="{00000000-0005-0000-0000-0000ED040000}"/>
    <cellStyle name="Normal 153 2" xfId="1207" xr:uid="{00000000-0005-0000-0000-0000EE040000}"/>
    <cellStyle name="Normal 153 3" xfId="1208" xr:uid="{00000000-0005-0000-0000-0000EF040000}"/>
    <cellStyle name="Normal 154" xfId="1209" xr:uid="{00000000-0005-0000-0000-0000F0040000}"/>
    <cellStyle name="Normal 154 2" xfId="1210" xr:uid="{00000000-0005-0000-0000-0000F1040000}"/>
    <cellStyle name="Normal 154 3" xfId="1211" xr:uid="{00000000-0005-0000-0000-0000F2040000}"/>
    <cellStyle name="Normal 155" xfId="1212" xr:uid="{00000000-0005-0000-0000-0000F3040000}"/>
    <cellStyle name="Normal 156" xfId="1213" xr:uid="{00000000-0005-0000-0000-0000F4040000}"/>
    <cellStyle name="Normal 156 2" xfId="1214" xr:uid="{00000000-0005-0000-0000-0000F5040000}"/>
    <cellStyle name="Normal 156 3" xfId="1215" xr:uid="{00000000-0005-0000-0000-0000F6040000}"/>
    <cellStyle name="Normal 157" xfId="1216" xr:uid="{00000000-0005-0000-0000-0000F7040000}"/>
    <cellStyle name="Normal 157 2" xfId="1217" xr:uid="{00000000-0005-0000-0000-0000F8040000}"/>
    <cellStyle name="Normal 157 3" xfId="1218" xr:uid="{00000000-0005-0000-0000-0000F9040000}"/>
    <cellStyle name="Normal 158" xfId="1219" xr:uid="{00000000-0005-0000-0000-0000FA040000}"/>
    <cellStyle name="Normal 158 2" xfId="1220" xr:uid="{00000000-0005-0000-0000-0000FB040000}"/>
    <cellStyle name="Normal 158 3" xfId="1221" xr:uid="{00000000-0005-0000-0000-0000FC040000}"/>
    <cellStyle name="Normal 159" xfId="1222" xr:uid="{00000000-0005-0000-0000-0000FD040000}"/>
    <cellStyle name="Normal 159 2" xfId="1223" xr:uid="{00000000-0005-0000-0000-0000FE040000}"/>
    <cellStyle name="Normal 159 3" xfId="1224" xr:uid="{00000000-0005-0000-0000-0000FF040000}"/>
    <cellStyle name="Normal 16" xfId="1225" xr:uid="{00000000-0005-0000-0000-000000050000}"/>
    <cellStyle name="Normal 16 10" xfId="1226" xr:uid="{00000000-0005-0000-0000-000001050000}"/>
    <cellStyle name="Normal 16 11" xfId="1227" xr:uid="{00000000-0005-0000-0000-000002050000}"/>
    <cellStyle name="Normal 16 12" xfId="1228" xr:uid="{00000000-0005-0000-0000-000003050000}"/>
    <cellStyle name="Normal 16 13" xfId="1229" xr:uid="{00000000-0005-0000-0000-000004050000}"/>
    <cellStyle name="Normal 16 14" xfId="1230" xr:uid="{00000000-0005-0000-0000-000005050000}"/>
    <cellStyle name="Normal 16 15" xfId="1231" xr:uid="{00000000-0005-0000-0000-000006050000}"/>
    <cellStyle name="Normal 16 16" xfId="1232" xr:uid="{00000000-0005-0000-0000-000007050000}"/>
    <cellStyle name="Normal 16 17" xfId="1233" xr:uid="{00000000-0005-0000-0000-000008050000}"/>
    <cellStyle name="Normal 16 18" xfId="1234" xr:uid="{00000000-0005-0000-0000-000009050000}"/>
    <cellStyle name="Normal 16 19" xfId="1235" xr:uid="{00000000-0005-0000-0000-00000A050000}"/>
    <cellStyle name="Normal 16 2" xfId="1236" xr:uid="{00000000-0005-0000-0000-00000B050000}"/>
    <cellStyle name="Normal 16 20" xfId="1237" xr:uid="{00000000-0005-0000-0000-00000C050000}"/>
    <cellStyle name="Normal 16 21" xfId="1238" xr:uid="{00000000-0005-0000-0000-00000D050000}"/>
    <cellStyle name="Normal 16 22" xfId="1239" xr:uid="{00000000-0005-0000-0000-00000E050000}"/>
    <cellStyle name="Normal 16 23" xfId="1240" xr:uid="{00000000-0005-0000-0000-00000F050000}"/>
    <cellStyle name="Normal 16 24" xfId="1241" xr:uid="{00000000-0005-0000-0000-000010050000}"/>
    <cellStyle name="Normal 16 25" xfId="1242" xr:uid="{00000000-0005-0000-0000-000011050000}"/>
    <cellStyle name="Normal 16 26" xfId="1243" xr:uid="{00000000-0005-0000-0000-000012050000}"/>
    <cellStyle name="Normal 16 27" xfId="1244" xr:uid="{00000000-0005-0000-0000-000013050000}"/>
    <cellStyle name="Normal 16 28" xfId="1245" xr:uid="{00000000-0005-0000-0000-000014050000}"/>
    <cellStyle name="Normal 16 29" xfId="1246" xr:uid="{00000000-0005-0000-0000-000015050000}"/>
    <cellStyle name="Normal 16 3" xfId="1247" xr:uid="{00000000-0005-0000-0000-000016050000}"/>
    <cellStyle name="Normal 16 30" xfId="1248" xr:uid="{00000000-0005-0000-0000-000017050000}"/>
    <cellStyle name="Normal 16 4" xfId="1249" xr:uid="{00000000-0005-0000-0000-000018050000}"/>
    <cellStyle name="Normal 16 5" xfId="1250" xr:uid="{00000000-0005-0000-0000-000019050000}"/>
    <cellStyle name="Normal 16 6" xfId="1251" xr:uid="{00000000-0005-0000-0000-00001A050000}"/>
    <cellStyle name="Normal 16 7" xfId="1252" xr:uid="{00000000-0005-0000-0000-00001B050000}"/>
    <cellStyle name="Normal 16 8" xfId="1253" xr:uid="{00000000-0005-0000-0000-00001C050000}"/>
    <cellStyle name="Normal 16 9" xfId="1254" xr:uid="{00000000-0005-0000-0000-00001D050000}"/>
    <cellStyle name="Normal 160" xfId="1255" xr:uid="{00000000-0005-0000-0000-00001E050000}"/>
    <cellStyle name="Normal 160 2" xfId="1256" xr:uid="{00000000-0005-0000-0000-00001F050000}"/>
    <cellStyle name="Normal 160 3" xfId="1257" xr:uid="{00000000-0005-0000-0000-000020050000}"/>
    <cellStyle name="Normal 161" xfId="1258" xr:uid="{00000000-0005-0000-0000-000021050000}"/>
    <cellStyle name="Normal 161 2" xfId="1259" xr:uid="{00000000-0005-0000-0000-000022050000}"/>
    <cellStyle name="Normal 161 3" xfId="1260" xr:uid="{00000000-0005-0000-0000-000023050000}"/>
    <cellStyle name="Normal 162" xfId="1261" xr:uid="{00000000-0005-0000-0000-000024050000}"/>
    <cellStyle name="Normal 162 2" xfId="1262" xr:uid="{00000000-0005-0000-0000-000025050000}"/>
    <cellStyle name="Normal 162 3" xfId="1263" xr:uid="{00000000-0005-0000-0000-000026050000}"/>
    <cellStyle name="Normal 163" xfId="1264" xr:uid="{00000000-0005-0000-0000-000027050000}"/>
    <cellStyle name="Normal 163 2" xfId="1265" xr:uid="{00000000-0005-0000-0000-000028050000}"/>
    <cellStyle name="Normal 163 3" xfId="1266" xr:uid="{00000000-0005-0000-0000-000029050000}"/>
    <cellStyle name="Normal 164" xfId="1267" xr:uid="{00000000-0005-0000-0000-00002A050000}"/>
    <cellStyle name="Normal 165" xfId="1268" xr:uid="{00000000-0005-0000-0000-00002B050000}"/>
    <cellStyle name="Normal 166" xfId="1269" xr:uid="{00000000-0005-0000-0000-00002C050000}"/>
    <cellStyle name="Normal 166 2" xfId="1270" xr:uid="{00000000-0005-0000-0000-00002D050000}"/>
    <cellStyle name="Normal 167" xfId="1271" xr:uid="{00000000-0005-0000-0000-00002E050000}"/>
    <cellStyle name="Normal 167 2" xfId="1272" xr:uid="{00000000-0005-0000-0000-00002F050000}"/>
    <cellStyle name="Normal 168" xfId="1273" xr:uid="{00000000-0005-0000-0000-000030050000}"/>
    <cellStyle name="Normal 168 2" xfId="1274" xr:uid="{00000000-0005-0000-0000-000031050000}"/>
    <cellStyle name="Normal 169" xfId="1275" xr:uid="{00000000-0005-0000-0000-000032050000}"/>
    <cellStyle name="Normal 169 2" xfId="1276" xr:uid="{00000000-0005-0000-0000-000033050000}"/>
    <cellStyle name="Normal 17" xfId="1277" xr:uid="{00000000-0005-0000-0000-000034050000}"/>
    <cellStyle name="Normal 17 10" xfId="1278" xr:uid="{00000000-0005-0000-0000-000035050000}"/>
    <cellStyle name="Normal 17 11" xfId="1279" xr:uid="{00000000-0005-0000-0000-000036050000}"/>
    <cellStyle name="Normal 17 12" xfId="1280" xr:uid="{00000000-0005-0000-0000-000037050000}"/>
    <cellStyle name="Normal 17 13" xfId="1281" xr:uid="{00000000-0005-0000-0000-000038050000}"/>
    <cellStyle name="Normal 17 14" xfId="1282" xr:uid="{00000000-0005-0000-0000-000039050000}"/>
    <cellStyle name="Normal 17 15" xfId="1283" xr:uid="{00000000-0005-0000-0000-00003A050000}"/>
    <cellStyle name="Normal 17 16" xfId="1284" xr:uid="{00000000-0005-0000-0000-00003B050000}"/>
    <cellStyle name="Normal 17 17" xfId="1285" xr:uid="{00000000-0005-0000-0000-00003C050000}"/>
    <cellStyle name="Normal 17 18" xfId="1286" xr:uid="{00000000-0005-0000-0000-00003D050000}"/>
    <cellStyle name="Normal 17 19" xfId="1287" xr:uid="{00000000-0005-0000-0000-00003E050000}"/>
    <cellStyle name="Normal 17 2" xfId="1288" xr:uid="{00000000-0005-0000-0000-00003F050000}"/>
    <cellStyle name="Normal 17 20" xfId="1289" xr:uid="{00000000-0005-0000-0000-000040050000}"/>
    <cellStyle name="Normal 17 21" xfId="1290" xr:uid="{00000000-0005-0000-0000-000041050000}"/>
    <cellStyle name="Normal 17 22" xfId="1291" xr:uid="{00000000-0005-0000-0000-000042050000}"/>
    <cellStyle name="Normal 17 23" xfId="1292" xr:uid="{00000000-0005-0000-0000-000043050000}"/>
    <cellStyle name="Normal 17 24" xfId="1293" xr:uid="{00000000-0005-0000-0000-000044050000}"/>
    <cellStyle name="Normal 17 25" xfId="1294" xr:uid="{00000000-0005-0000-0000-000045050000}"/>
    <cellStyle name="Normal 17 26" xfId="1295" xr:uid="{00000000-0005-0000-0000-000046050000}"/>
    <cellStyle name="Normal 17 27" xfId="1296" xr:uid="{00000000-0005-0000-0000-000047050000}"/>
    <cellStyle name="Normal 17 28" xfId="1297" xr:uid="{00000000-0005-0000-0000-000048050000}"/>
    <cellStyle name="Normal 17 29" xfId="1298" xr:uid="{00000000-0005-0000-0000-000049050000}"/>
    <cellStyle name="Normal 17 3" xfId="1299" xr:uid="{00000000-0005-0000-0000-00004A050000}"/>
    <cellStyle name="Normal 17 30" xfId="1300" xr:uid="{00000000-0005-0000-0000-00004B050000}"/>
    <cellStyle name="Normal 17 4" xfId="1301" xr:uid="{00000000-0005-0000-0000-00004C050000}"/>
    <cellStyle name="Normal 17 5" xfId="1302" xr:uid="{00000000-0005-0000-0000-00004D050000}"/>
    <cellStyle name="Normal 17 6" xfId="1303" xr:uid="{00000000-0005-0000-0000-00004E050000}"/>
    <cellStyle name="Normal 17 7" xfId="1304" xr:uid="{00000000-0005-0000-0000-00004F050000}"/>
    <cellStyle name="Normal 17 8" xfId="1305" xr:uid="{00000000-0005-0000-0000-000050050000}"/>
    <cellStyle name="Normal 17 9" xfId="1306" xr:uid="{00000000-0005-0000-0000-000051050000}"/>
    <cellStyle name="Normal 170" xfId="1307" xr:uid="{00000000-0005-0000-0000-000052050000}"/>
    <cellStyle name="Normal 170 2" xfId="1308" xr:uid="{00000000-0005-0000-0000-000053050000}"/>
    <cellStyle name="Normal 171" xfId="1309" xr:uid="{00000000-0005-0000-0000-000054050000}"/>
    <cellStyle name="Normal 171 2" xfId="1310" xr:uid="{00000000-0005-0000-0000-000055050000}"/>
    <cellStyle name="Normal 172" xfId="1311" xr:uid="{00000000-0005-0000-0000-000056050000}"/>
    <cellStyle name="Normal 172 2" xfId="1312" xr:uid="{00000000-0005-0000-0000-000057050000}"/>
    <cellStyle name="Normal 173" xfId="1313" xr:uid="{00000000-0005-0000-0000-000058050000}"/>
    <cellStyle name="Normal 173 2" xfId="1314" xr:uid="{00000000-0005-0000-0000-000059050000}"/>
    <cellStyle name="Normal 174" xfId="1315" xr:uid="{00000000-0005-0000-0000-00005A050000}"/>
    <cellStyle name="Normal 175" xfId="1316" xr:uid="{00000000-0005-0000-0000-00005B050000}"/>
    <cellStyle name="Normal 175 2" xfId="1317" xr:uid="{00000000-0005-0000-0000-00005C050000}"/>
    <cellStyle name="Normal 176" xfId="1318" xr:uid="{00000000-0005-0000-0000-00005D050000}"/>
    <cellStyle name="Normal 176 2" xfId="1319" xr:uid="{00000000-0005-0000-0000-00005E050000}"/>
    <cellStyle name="Normal 177" xfId="1320" xr:uid="{00000000-0005-0000-0000-00005F050000}"/>
    <cellStyle name="Normal 177 2" xfId="1321" xr:uid="{00000000-0005-0000-0000-000060050000}"/>
    <cellStyle name="Normal 178" xfId="1322" xr:uid="{00000000-0005-0000-0000-000061050000}"/>
    <cellStyle name="Normal 178 2" xfId="1323" xr:uid="{00000000-0005-0000-0000-000062050000}"/>
    <cellStyle name="Normal 179" xfId="1324" xr:uid="{00000000-0005-0000-0000-000063050000}"/>
    <cellStyle name="Normal 179 2" xfId="1325" xr:uid="{00000000-0005-0000-0000-000064050000}"/>
    <cellStyle name="Normal 18" xfId="1326" xr:uid="{00000000-0005-0000-0000-000065050000}"/>
    <cellStyle name="Normal 18 10" xfId="1327" xr:uid="{00000000-0005-0000-0000-000066050000}"/>
    <cellStyle name="Normal 18 11" xfId="1328" xr:uid="{00000000-0005-0000-0000-000067050000}"/>
    <cellStyle name="Normal 18 12" xfId="1329" xr:uid="{00000000-0005-0000-0000-000068050000}"/>
    <cellStyle name="Normal 18 13" xfId="1330" xr:uid="{00000000-0005-0000-0000-000069050000}"/>
    <cellStyle name="Normal 18 14" xfId="1331" xr:uid="{00000000-0005-0000-0000-00006A050000}"/>
    <cellStyle name="Normal 18 15" xfId="1332" xr:uid="{00000000-0005-0000-0000-00006B050000}"/>
    <cellStyle name="Normal 18 16" xfId="1333" xr:uid="{00000000-0005-0000-0000-00006C050000}"/>
    <cellStyle name="Normal 18 17" xfId="1334" xr:uid="{00000000-0005-0000-0000-00006D050000}"/>
    <cellStyle name="Normal 18 18" xfId="1335" xr:uid="{00000000-0005-0000-0000-00006E050000}"/>
    <cellStyle name="Normal 18 19" xfId="1336" xr:uid="{00000000-0005-0000-0000-00006F050000}"/>
    <cellStyle name="Normal 18 2" xfId="1337" xr:uid="{00000000-0005-0000-0000-000070050000}"/>
    <cellStyle name="Normal 18 20" xfId="1338" xr:uid="{00000000-0005-0000-0000-000071050000}"/>
    <cellStyle name="Normal 18 21" xfId="1339" xr:uid="{00000000-0005-0000-0000-000072050000}"/>
    <cellStyle name="Normal 18 22" xfId="1340" xr:uid="{00000000-0005-0000-0000-000073050000}"/>
    <cellStyle name="Normal 18 23" xfId="1341" xr:uid="{00000000-0005-0000-0000-000074050000}"/>
    <cellStyle name="Normal 18 24" xfId="1342" xr:uid="{00000000-0005-0000-0000-000075050000}"/>
    <cellStyle name="Normal 18 25" xfId="1343" xr:uid="{00000000-0005-0000-0000-000076050000}"/>
    <cellStyle name="Normal 18 26" xfId="1344" xr:uid="{00000000-0005-0000-0000-000077050000}"/>
    <cellStyle name="Normal 18 27" xfId="1345" xr:uid="{00000000-0005-0000-0000-000078050000}"/>
    <cellStyle name="Normal 18 28" xfId="1346" xr:uid="{00000000-0005-0000-0000-000079050000}"/>
    <cellStyle name="Normal 18 29" xfId="1347" xr:uid="{00000000-0005-0000-0000-00007A050000}"/>
    <cellStyle name="Normal 18 3" xfId="1348" xr:uid="{00000000-0005-0000-0000-00007B050000}"/>
    <cellStyle name="Normal 18 30" xfId="1349" xr:uid="{00000000-0005-0000-0000-00007C050000}"/>
    <cellStyle name="Normal 18 4" xfId="1350" xr:uid="{00000000-0005-0000-0000-00007D050000}"/>
    <cellStyle name="Normal 18 5" xfId="1351" xr:uid="{00000000-0005-0000-0000-00007E050000}"/>
    <cellStyle name="Normal 18 6" xfId="1352" xr:uid="{00000000-0005-0000-0000-00007F050000}"/>
    <cellStyle name="Normal 18 7" xfId="1353" xr:uid="{00000000-0005-0000-0000-000080050000}"/>
    <cellStyle name="Normal 18 8" xfId="1354" xr:uid="{00000000-0005-0000-0000-000081050000}"/>
    <cellStyle name="Normal 18 9" xfId="1355" xr:uid="{00000000-0005-0000-0000-000082050000}"/>
    <cellStyle name="Normal 180" xfId="1356" xr:uid="{00000000-0005-0000-0000-000083050000}"/>
    <cellStyle name="Normal 180 2" xfId="1357" xr:uid="{00000000-0005-0000-0000-000084050000}"/>
    <cellStyle name="Normal 181" xfId="1358" xr:uid="{00000000-0005-0000-0000-000085050000}"/>
    <cellStyle name="Normal 181 2" xfId="1359" xr:uid="{00000000-0005-0000-0000-000086050000}"/>
    <cellStyle name="Normal 182" xfId="1360" xr:uid="{00000000-0005-0000-0000-000087050000}"/>
    <cellStyle name="Normal 183" xfId="1361" xr:uid="{00000000-0005-0000-0000-000088050000}"/>
    <cellStyle name="Normal 183 2" xfId="1362" xr:uid="{00000000-0005-0000-0000-000089050000}"/>
    <cellStyle name="Normal 184" xfId="1363" xr:uid="{00000000-0005-0000-0000-00008A050000}"/>
    <cellStyle name="Normal 184 2" xfId="1364" xr:uid="{00000000-0005-0000-0000-00008B050000}"/>
    <cellStyle name="Normal 185" xfId="1365" xr:uid="{00000000-0005-0000-0000-00008C050000}"/>
    <cellStyle name="Normal 185 2" xfId="1366" xr:uid="{00000000-0005-0000-0000-00008D050000}"/>
    <cellStyle name="Normal 186" xfId="1367" xr:uid="{00000000-0005-0000-0000-00008E050000}"/>
    <cellStyle name="Normal 186 2" xfId="1368" xr:uid="{00000000-0005-0000-0000-00008F050000}"/>
    <cellStyle name="Normal 187" xfId="1369" xr:uid="{00000000-0005-0000-0000-000090050000}"/>
    <cellStyle name="Normal 187 2" xfId="1370" xr:uid="{00000000-0005-0000-0000-000091050000}"/>
    <cellStyle name="Normal 188" xfId="1371" xr:uid="{00000000-0005-0000-0000-000092050000}"/>
    <cellStyle name="Normal 188 2" xfId="1372" xr:uid="{00000000-0005-0000-0000-000093050000}"/>
    <cellStyle name="Normal 189" xfId="1373" xr:uid="{00000000-0005-0000-0000-000094050000}"/>
    <cellStyle name="Normal 19" xfId="1374" xr:uid="{00000000-0005-0000-0000-000095050000}"/>
    <cellStyle name="Normal 19 10" xfId="1375" xr:uid="{00000000-0005-0000-0000-000096050000}"/>
    <cellStyle name="Normal 19 11" xfId="1376" xr:uid="{00000000-0005-0000-0000-000097050000}"/>
    <cellStyle name="Normal 19 12" xfId="1377" xr:uid="{00000000-0005-0000-0000-000098050000}"/>
    <cellStyle name="Normal 19 13" xfId="1378" xr:uid="{00000000-0005-0000-0000-000099050000}"/>
    <cellStyle name="Normal 19 14" xfId="1379" xr:uid="{00000000-0005-0000-0000-00009A050000}"/>
    <cellStyle name="Normal 19 15" xfId="1380" xr:uid="{00000000-0005-0000-0000-00009B050000}"/>
    <cellStyle name="Normal 19 16" xfId="1381" xr:uid="{00000000-0005-0000-0000-00009C050000}"/>
    <cellStyle name="Normal 19 17" xfId="1382" xr:uid="{00000000-0005-0000-0000-00009D050000}"/>
    <cellStyle name="Normal 19 18" xfId="1383" xr:uid="{00000000-0005-0000-0000-00009E050000}"/>
    <cellStyle name="Normal 19 19" xfId="1384" xr:uid="{00000000-0005-0000-0000-00009F050000}"/>
    <cellStyle name="Normal 19 2" xfId="1385" xr:uid="{00000000-0005-0000-0000-0000A0050000}"/>
    <cellStyle name="Normal 19 20" xfId="1386" xr:uid="{00000000-0005-0000-0000-0000A1050000}"/>
    <cellStyle name="Normal 19 21" xfId="1387" xr:uid="{00000000-0005-0000-0000-0000A2050000}"/>
    <cellStyle name="Normal 19 22" xfId="1388" xr:uid="{00000000-0005-0000-0000-0000A3050000}"/>
    <cellStyle name="Normal 19 23" xfId="1389" xr:uid="{00000000-0005-0000-0000-0000A4050000}"/>
    <cellStyle name="Normal 19 24" xfId="1390" xr:uid="{00000000-0005-0000-0000-0000A5050000}"/>
    <cellStyle name="Normal 19 25" xfId="1391" xr:uid="{00000000-0005-0000-0000-0000A6050000}"/>
    <cellStyle name="Normal 19 26" xfId="1392" xr:uid="{00000000-0005-0000-0000-0000A7050000}"/>
    <cellStyle name="Normal 19 27" xfId="1393" xr:uid="{00000000-0005-0000-0000-0000A8050000}"/>
    <cellStyle name="Normal 19 28" xfId="1394" xr:uid="{00000000-0005-0000-0000-0000A9050000}"/>
    <cellStyle name="Normal 19 29" xfId="1395" xr:uid="{00000000-0005-0000-0000-0000AA050000}"/>
    <cellStyle name="Normal 19 3" xfId="1396" xr:uid="{00000000-0005-0000-0000-0000AB050000}"/>
    <cellStyle name="Normal 19 30" xfId="1397" xr:uid="{00000000-0005-0000-0000-0000AC050000}"/>
    <cellStyle name="Normal 19 4" xfId="1398" xr:uid="{00000000-0005-0000-0000-0000AD050000}"/>
    <cellStyle name="Normal 19 5" xfId="1399" xr:uid="{00000000-0005-0000-0000-0000AE050000}"/>
    <cellStyle name="Normal 19 6" xfId="1400" xr:uid="{00000000-0005-0000-0000-0000AF050000}"/>
    <cellStyle name="Normal 19 7" xfId="1401" xr:uid="{00000000-0005-0000-0000-0000B0050000}"/>
    <cellStyle name="Normal 19 8" xfId="1402" xr:uid="{00000000-0005-0000-0000-0000B1050000}"/>
    <cellStyle name="Normal 19 9" xfId="1403" xr:uid="{00000000-0005-0000-0000-0000B2050000}"/>
    <cellStyle name="Normal 190" xfId="1404" xr:uid="{00000000-0005-0000-0000-0000B3050000}"/>
    <cellStyle name="Normal 190 2" xfId="1405" xr:uid="{00000000-0005-0000-0000-0000B4050000}"/>
    <cellStyle name="Normal 191" xfId="1406" xr:uid="{00000000-0005-0000-0000-0000B5050000}"/>
    <cellStyle name="Normal 191 2" xfId="1407" xr:uid="{00000000-0005-0000-0000-0000B6050000}"/>
    <cellStyle name="Normal 192" xfId="1408" xr:uid="{00000000-0005-0000-0000-0000B7050000}"/>
    <cellStyle name="Normal 193" xfId="1409" xr:uid="{00000000-0005-0000-0000-0000B8050000}"/>
    <cellStyle name="Normal 193 2" xfId="1410" xr:uid="{00000000-0005-0000-0000-0000B9050000}"/>
    <cellStyle name="Normal 194" xfId="1411" xr:uid="{00000000-0005-0000-0000-0000BA050000}"/>
    <cellStyle name="Normal 194 2" xfId="1412" xr:uid="{00000000-0005-0000-0000-0000BB050000}"/>
    <cellStyle name="Normal 195" xfId="1413" xr:uid="{00000000-0005-0000-0000-0000BC050000}"/>
    <cellStyle name="Normal 196" xfId="1414" xr:uid="{00000000-0005-0000-0000-0000BD050000}"/>
    <cellStyle name="Normal 197" xfId="1415" xr:uid="{00000000-0005-0000-0000-0000BE050000}"/>
    <cellStyle name="Normal 198" xfId="1416" xr:uid="{00000000-0005-0000-0000-0000BF050000}"/>
    <cellStyle name="Normal 199" xfId="1417" xr:uid="{00000000-0005-0000-0000-0000C0050000}"/>
    <cellStyle name="Normal 2" xfId="1418" xr:uid="{00000000-0005-0000-0000-0000C1050000}"/>
    <cellStyle name="Normal 2 10" xfId="1419" xr:uid="{00000000-0005-0000-0000-0000C2050000}"/>
    <cellStyle name="Normal 2 10 2" xfId="1420" xr:uid="{00000000-0005-0000-0000-0000C3050000}"/>
    <cellStyle name="Normal 2 10 3" xfId="1421" xr:uid="{00000000-0005-0000-0000-0000C4050000}"/>
    <cellStyle name="Normal 2 10 4" xfId="1422" xr:uid="{00000000-0005-0000-0000-0000C5050000}"/>
    <cellStyle name="Normal 2 11" xfId="1423" xr:uid="{00000000-0005-0000-0000-0000C6050000}"/>
    <cellStyle name="Normal 2 11 2" xfId="1424" xr:uid="{00000000-0005-0000-0000-0000C7050000}"/>
    <cellStyle name="Normal 2 11 3" xfId="1425" xr:uid="{00000000-0005-0000-0000-0000C8050000}"/>
    <cellStyle name="Normal 2 11 4" xfId="1426" xr:uid="{00000000-0005-0000-0000-0000C9050000}"/>
    <cellStyle name="Normal 2 12" xfId="1427" xr:uid="{00000000-0005-0000-0000-0000CA050000}"/>
    <cellStyle name="Normal 2 13" xfId="1428" xr:uid="{00000000-0005-0000-0000-0000CB050000}"/>
    <cellStyle name="Normal 2 14" xfId="1429" xr:uid="{00000000-0005-0000-0000-0000CC050000}"/>
    <cellStyle name="Normal 2 15" xfId="3598" xr:uid="{00000000-0005-0000-0000-0000CD050000}"/>
    <cellStyle name="Normal 2 16" xfId="3599" xr:uid="{00000000-0005-0000-0000-0000CE050000}"/>
    <cellStyle name="Normal 2 17" xfId="1430" xr:uid="{00000000-0005-0000-0000-0000CF050000}"/>
    <cellStyle name="Normal 2 18" xfId="3600" xr:uid="{00000000-0005-0000-0000-0000D0050000}"/>
    <cellStyle name="Normal 2 19" xfId="3601" xr:uid="{00000000-0005-0000-0000-0000D1050000}"/>
    <cellStyle name="Normal 2 2" xfId="1431" xr:uid="{00000000-0005-0000-0000-0000D2050000}"/>
    <cellStyle name="Normal 2 2 10" xfId="1432" xr:uid="{00000000-0005-0000-0000-0000D3050000}"/>
    <cellStyle name="Normal 2 2 2" xfId="1433" xr:uid="{00000000-0005-0000-0000-0000D4050000}"/>
    <cellStyle name="Normal 2 2 2 2" xfId="1434" xr:uid="{00000000-0005-0000-0000-0000D5050000}"/>
    <cellStyle name="Normal 2 2 3" xfId="1435" xr:uid="{00000000-0005-0000-0000-0000D6050000}"/>
    <cellStyle name="Normal 2 2 3 2" xfId="1436" xr:uid="{00000000-0005-0000-0000-0000D7050000}"/>
    <cellStyle name="Normal 2 2 4" xfId="1437" xr:uid="{00000000-0005-0000-0000-0000D8050000}"/>
    <cellStyle name="Normal 2 2 5" xfId="1438" xr:uid="{00000000-0005-0000-0000-0000D9050000}"/>
    <cellStyle name="Normal 2 2 6" xfId="1439" xr:uid="{00000000-0005-0000-0000-0000DA050000}"/>
    <cellStyle name="Normal 2 2 7" xfId="1440" xr:uid="{00000000-0005-0000-0000-0000DB050000}"/>
    <cellStyle name="Normal 2 2 8" xfId="1441" xr:uid="{00000000-0005-0000-0000-0000DC050000}"/>
    <cellStyle name="Normal 2 2 9" xfId="1442" xr:uid="{00000000-0005-0000-0000-0000DD050000}"/>
    <cellStyle name="Normal 2 2_2nd QTR 2009 Economic Report - Revised" xfId="1443" xr:uid="{00000000-0005-0000-0000-0000DE050000}"/>
    <cellStyle name="Normal 2 3" xfId="1444" xr:uid="{00000000-0005-0000-0000-0000DF050000}"/>
    <cellStyle name="Normal 2 3 2" xfId="1445" xr:uid="{00000000-0005-0000-0000-0000E0050000}"/>
    <cellStyle name="Normal 2 3 2 2" xfId="1446" xr:uid="{00000000-0005-0000-0000-0000E1050000}"/>
    <cellStyle name="Normal 2 3 2 3" xfId="1447" xr:uid="{00000000-0005-0000-0000-0000E2050000}"/>
    <cellStyle name="Normal 2 3 3" xfId="1448" xr:uid="{00000000-0005-0000-0000-0000E3050000}"/>
    <cellStyle name="Normal 2 3 4" xfId="1449" xr:uid="{00000000-0005-0000-0000-0000E4050000}"/>
    <cellStyle name="Normal 2 4" xfId="1450" xr:uid="{00000000-0005-0000-0000-0000E5050000}"/>
    <cellStyle name="Normal 2 4 2" xfId="1451" xr:uid="{00000000-0005-0000-0000-0000E6050000}"/>
    <cellStyle name="Normal 2 4 3" xfId="1452" xr:uid="{00000000-0005-0000-0000-0000E7050000}"/>
    <cellStyle name="Normal 2 4 4" xfId="1453" xr:uid="{00000000-0005-0000-0000-0000E8050000}"/>
    <cellStyle name="Normal 2 5" xfId="1454" xr:uid="{00000000-0005-0000-0000-0000E9050000}"/>
    <cellStyle name="Normal 2 5 2" xfId="1455" xr:uid="{00000000-0005-0000-0000-0000EA050000}"/>
    <cellStyle name="Normal 2 5 3" xfId="1456" xr:uid="{00000000-0005-0000-0000-0000EB050000}"/>
    <cellStyle name="Normal 2 5 4" xfId="1457" xr:uid="{00000000-0005-0000-0000-0000EC050000}"/>
    <cellStyle name="Normal 2 6" xfId="1458" xr:uid="{00000000-0005-0000-0000-0000ED050000}"/>
    <cellStyle name="Normal 2 6 2" xfId="1459" xr:uid="{00000000-0005-0000-0000-0000EE050000}"/>
    <cellStyle name="Normal 2 6 3" xfId="1460" xr:uid="{00000000-0005-0000-0000-0000EF050000}"/>
    <cellStyle name="Normal 2 6 4" xfId="1461" xr:uid="{00000000-0005-0000-0000-0000F0050000}"/>
    <cellStyle name="Normal 2 7" xfId="1462" xr:uid="{00000000-0005-0000-0000-0000F1050000}"/>
    <cellStyle name="Normal 2 7 2" xfId="1463" xr:uid="{00000000-0005-0000-0000-0000F2050000}"/>
    <cellStyle name="Normal 2 7 3" xfId="1464" xr:uid="{00000000-0005-0000-0000-0000F3050000}"/>
    <cellStyle name="Normal 2 7 4" xfId="1465" xr:uid="{00000000-0005-0000-0000-0000F4050000}"/>
    <cellStyle name="Normal 2 8" xfId="1466" xr:uid="{00000000-0005-0000-0000-0000F5050000}"/>
    <cellStyle name="Normal 2 8 2" xfId="1467" xr:uid="{00000000-0005-0000-0000-0000F6050000}"/>
    <cellStyle name="Normal 2 8 3" xfId="1468" xr:uid="{00000000-0005-0000-0000-0000F7050000}"/>
    <cellStyle name="Normal 2 8 4" xfId="1469" xr:uid="{00000000-0005-0000-0000-0000F8050000}"/>
    <cellStyle name="Normal 2 9" xfId="1470" xr:uid="{00000000-0005-0000-0000-0000F9050000}"/>
    <cellStyle name="Normal 2 9 2" xfId="1471" xr:uid="{00000000-0005-0000-0000-0000FA050000}"/>
    <cellStyle name="Normal 2 9 3" xfId="1472" xr:uid="{00000000-0005-0000-0000-0000FB050000}"/>
    <cellStyle name="Normal 2 9 4" xfId="1473" xr:uid="{00000000-0005-0000-0000-0000FC050000}"/>
    <cellStyle name="Normal 2_Ext DbtTableB 1 6 (2)" xfId="1474" xr:uid="{00000000-0005-0000-0000-0000FD050000}"/>
    <cellStyle name="Normal 20" xfId="1475" xr:uid="{00000000-0005-0000-0000-0000FE050000}"/>
    <cellStyle name="Normal 20 2" xfId="1476" xr:uid="{00000000-0005-0000-0000-0000FF050000}"/>
    <cellStyle name="Normal 20 3" xfId="3602" xr:uid="{00000000-0005-0000-0000-000000060000}"/>
    <cellStyle name="Normal 20 4" xfId="3603" xr:uid="{00000000-0005-0000-0000-000001060000}"/>
    <cellStyle name="Normal 200" xfId="1477" xr:uid="{00000000-0005-0000-0000-000002060000}"/>
    <cellStyle name="Normal 201" xfId="1478" xr:uid="{00000000-0005-0000-0000-000003060000}"/>
    <cellStyle name="Normal 202" xfId="1479" xr:uid="{00000000-0005-0000-0000-000004060000}"/>
    <cellStyle name="Normal 203" xfId="1480" xr:uid="{00000000-0005-0000-0000-000005060000}"/>
    <cellStyle name="Normal 204" xfId="1481" xr:uid="{00000000-0005-0000-0000-000006060000}"/>
    <cellStyle name="Normal 205" xfId="1482" xr:uid="{00000000-0005-0000-0000-000007060000}"/>
    <cellStyle name="Normal 206" xfId="1483" xr:uid="{00000000-0005-0000-0000-000008060000}"/>
    <cellStyle name="Normal 207" xfId="1484" xr:uid="{00000000-0005-0000-0000-000009060000}"/>
    <cellStyle name="Normal 208" xfId="1485" xr:uid="{00000000-0005-0000-0000-00000A060000}"/>
    <cellStyle name="Normal 209" xfId="1486" xr:uid="{00000000-0005-0000-0000-00000B060000}"/>
    <cellStyle name="Normal 21" xfId="1487" xr:uid="{00000000-0005-0000-0000-00000C060000}"/>
    <cellStyle name="Normal 21 10" xfId="1488" xr:uid="{00000000-0005-0000-0000-00000D060000}"/>
    <cellStyle name="Normal 21 11" xfId="1489" xr:uid="{00000000-0005-0000-0000-00000E060000}"/>
    <cellStyle name="Normal 21 12" xfId="1490" xr:uid="{00000000-0005-0000-0000-00000F060000}"/>
    <cellStyle name="Normal 21 13" xfId="1491" xr:uid="{00000000-0005-0000-0000-000010060000}"/>
    <cellStyle name="Normal 21 14" xfId="1492" xr:uid="{00000000-0005-0000-0000-000011060000}"/>
    <cellStyle name="Normal 21 15" xfId="1493" xr:uid="{00000000-0005-0000-0000-000012060000}"/>
    <cellStyle name="Normal 21 16" xfId="1494" xr:uid="{00000000-0005-0000-0000-000013060000}"/>
    <cellStyle name="Normal 21 17" xfId="1495" xr:uid="{00000000-0005-0000-0000-000014060000}"/>
    <cellStyle name="Normal 21 18" xfId="1496" xr:uid="{00000000-0005-0000-0000-000015060000}"/>
    <cellStyle name="Normal 21 19" xfId="1497" xr:uid="{00000000-0005-0000-0000-000016060000}"/>
    <cellStyle name="Normal 21 2" xfId="1498" xr:uid="{00000000-0005-0000-0000-000017060000}"/>
    <cellStyle name="Normal 21 20" xfId="1499" xr:uid="{00000000-0005-0000-0000-000018060000}"/>
    <cellStyle name="Normal 21 21" xfId="1500" xr:uid="{00000000-0005-0000-0000-000019060000}"/>
    <cellStyle name="Normal 21 22" xfId="1501" xr:uid="{00000000-0005-0000-0000-00001A060000}"/>
    <cellStyle name="Normal 21 23" xfId="1502" xr:uid="{00000000-0005-0000-0000-00001B060000}"/>
    <cellStyle name="Normal 21 24" xfId="1503" xr:uid="{00000000-0005-0000-0000-00001C060000}"/>
    <cellStyle name="Normal 21 25" xfId="1504" xr:uid="{00000000-0005-0000-0000-00001D060000}"/>
    <cellStyle name="Normal 21 26" xfId="1505" xr:uid="{00000000-0005-0000-0000-00001E060000}"/>
    <cellStyle name="Normal 21 27" xfId="1506" xr:uid="{00000000-0005-0000-0000-00001F060000}"/>
    <cellStyle name="Normal 21 28" xfId="1507" xr:uid="{00000000-0005-0000-0000-000020060000}"/>
    <cellStyle name="Normal 21 29" xfId="1508" xr:uid="{00000000-0005-0000-0000-000021060000}"/>
    <cellStyle name="Normal 21 3" xfId="1509" xr:uid="{00000000-0005-0000-0000-000022060000}"/>
    <cellStyle name="Normal 21 30" xfId="1510" xr:uid="{00000000-0005-0000-0000-000023060000}"/>
    <cellStyle name="Normal 21 4" xfId="1511" xr:uid="{00000000-0005-0000-0000-000024060000}"/>
    <cellStyle name="Normal 21 5" xfId="1512" xr:uid="{00000000-0005-0000-0000-000025060000}"/>
    <cellStyle name="Normal 21 6" xfId="1513" xr:uid="{00000000-0005-0000-0000-000026060000}"/>
    <cellStyle name="Normal 21 7" xfId="1514" xr:uid="{00000000-0005-0000-0000-000027060000}"/>
    <cellStyle name="Normal 21 8" xfId="1515" xr:uid="{00000000-0005-0000-0000-000028060000}"/>
    <cellStyle name="Normal 21 9" xfId="1516" xr:uid="{00000000-0005-0000-0000-000029060000}"/>
    <cellStyle name="Normal 210" xfId="1517" xr:uid="{00000000-0005-0000-0000-00002A060000}"/>
    <cellStyle name="Normal 211" xfId="1518" xr:uid="{00000000-0005-0000-0000-00002B060000}"/>
    <cellStyle name="Normal 212" xfId="1519" xr:uid="{00000000-0005-0000-0000-00002C060000}"/>
    <cellStyle name="Normal 213" xfId="1520" xr:uid="{00000000-0005-0000-0000-00002D060000}"/>
    <cellStyle name="Normal 214" xfId="1521" xr:uid="{00000000-0005-0000-0000-00002E060000}"/>
    <cellStyle name="Normal 215" xfId="1522" xr:uid="{00000000-0005-0000-0000-00002F060000}"/>
    <cellStyle name="Normal 216" xfId="1523" xr:uid="{00000000-0005-0000-0000-000030060000}"/>
    <cellStyle name="Normal 217" xfId="1524" xr:uid="{00000000-0005-0000-0000-000031060000}"/>
    <cellStyle name="Normal 218" xfId="1525" xr:uid="{00000000-0005-0000-0000-000032060000}"/>
    <cellStyle name="Normal 219" xfId="1526" xr:uid="{00000000-0005-0000-0000-000033060000}"/>
    <cellStyle name="Normal 22" xfId="1527" xr:uid="{00000000-0005-0000-0000-000034060000}"/>
    <cellStyle name="Normal 22 10" xfId="1528" xr:uid="{00000000-0005-0000-0000-000035060000}"/>
    <cellStyle name="Normal 22 11" xfId="1529" xr:uid="{00000000-0005-0000-0000-000036060000}"/>
    <cellStyle name="Normal 22 12" xfId="1530" xr:uid="{00000000-0005-0000-0000-000037060000}"/>
    <cellStyle name="Normal 22 13" xfId="1531" xr:uid="{00000000-0005-0000-0000-000038060000}"/>
    <cellStyle name="Normal 22 14" xfId="1532" xr:uid="{00000000-0005-0000-0000-000039060000}"/>
    <cellStyle name="Normal 22 15" xfId="1533" xr:uid="{00000000-0005-0000-0000-00003A060000}"/>
    <cellStyle name="Normal 22 16" xfId="1534" xr:uid="{00000000-0005-0000-0000-00003B060000}"/>
    <cellStyle name="Normal 22 17" xfId="1535" xr:uid="{00000000-0005-0000-0000-00003C060000}"/>
    <cellStyle name="Normal 22 18" xfId="1536" xr:uid="{00000000-0005-0000-0000-00003D060000}"/>
    <cellStyle name="Normal 22 19" xfId="1537" xr:uid="{00000000-0005-0000-0000-00003E060000}"/>
    <cellStyle name="Normal 22 2" xfId="1538" xr:uid="{00000000-0005-0000-0000-00003F060000}"/>
    <cellStyle name="Normal 22 20" xfId="1539" xr:uid="{00000000-0005-0000-0000-000040060000}"/>
    <cellStyle name="Normal 22 21" xfId="1540" xr:uid="{00000000-0005-0000-0000-000041060000}"/>
    <cellStyle name="Normal 22 22" xfId="1541" xr:uid="{00000000-0005-0000-0000-000042060000}"/>
    <cellStyle name="Normal 22 23" xfId="1542" xr:uid="{00000000-0005-0000-0000-000043060000}"/>
    <cellStyle name="Normal 22 24" xfId="1543" xr:uid="{00000000-0005-0000-0000-000044060000}"/>
    <cellStyle name="Normal 22 25" xfId="1544" xr:uid="{00000000-0005-0000-0000-000045060000}"/>
    <cellStyle name="Normal 22 26" xfId="1545" xr:uid="{00000000-0005-0000-0000-000046060000}"/>
    <cellStyle name="Normal 22 27" xfId="1546" xr:uid="{00000000-0005-0000-0000-000047060000}"/>
    <cellStyle name="Normal 22 28" xfId="1547" xr:uid="{00000000-0005-0000-0000-000048060000}"/>
    <cellStyle name="Normal 22 29" xfId="1548" xr:uid="{00000000-0005-0000-0000-000049060000}"/>
    <cellStyle name="Normal 22 3" xfId="1549" xr:uid="{00000000-0005-0000-0000-00004A060000}"/>
    <cellStyle name="Normal 22 30" xfId="1550" xr:uid="{00000000-0005-0000-0000-00004B060000}"/>
    <cellStyle name="Normal 22 4" xfId="1551" xr:uid="{00000000-0005-0000-0000-00004C060000}"/>
    <cellStyle name="Normal 22 5" xfId="1552" xr:uid="{00000000-0005-0000-0000-00004D060000}"/>
    <cellStyle name="Normal 22 6" xfId="1553" xr:uid="{00000000-0005-0000-0000-00004E060000}"/>
    <cellStyle name="Normal 22 7" xfId="1554" xr:uid="{00000000-0005-0000-0000-00004F060000}"/>
    <cellStyle name="Normal 22 8" xfId="1555" xr:uid="{00000000-0005-0000-0000-000050060000}"/>
    <cellStyle name="Normal 22 9" xfId="1556" xr:uid="{00000000-0005-0000-0000-000051060000}"/>
    <cellStyle name="Normal 220" xfId="1557" xr:uid="{00000000-0005-0000-0000-000052060000}"/>
    <cellStyle name="Normal 221" xfId="1558" xr:uid="{00000000-0005-0000-0000-000053060000}"/>
    <cellStyle name="Normal 222" xfId="1559" xr:uid="{00000000-0005-0000-0000-000054060000}"/>
    <cellStyle name="Normal 223" xfId="1560" xr:uid="{00000000-0005-0000-0000-000055060000}"/>
    <cellStyle name="Normal 224" xfId="1561" xr:uid="{00000000-0005-0000-0000-000056060000}"/>
    <cellStyle name="Normal 225" xfId="1562" xr:uid="{00000000-0005-0000-0000-000057060000}"/>
    <cellStyle name="Normal 226" xfId="1563" xr:uid="{00000000-0005-0000-0000-000058060000}"/>
    <cellStyle name="Normal 227" xfId="1564" xr:uid="{00000000-0005-0000-0000-000059060000}"/>
    <cellStyle name="Normal 227 2" xfId="1565" xr:uid="{00000000-0005-0000-0000-00005A060000}"/>
    <cellStyle name="Normal 228" xfId="1566" xr:uid="{00000000-0005-0000-0000-00005B060000}"/>
    <cellStyle name="Normal 229" xfId="1567" xr:uid="{00000000-0005-0000-0000-00005C060000}"/>
    <cellStyle name="Normal 23" xfId="1568" xr:uid="{00000000-0005-0000-0000-00005D060000}"/>
    <cellStyle name="Normal 23 10" xfId="1569" xr:uid="{00000000-0005-0000-0000-00005E060000}"/>
    <cellStyle name="Normal 23 11" xfId="1570" xr:uid="{00000000-0005-0000-0000-00005F060000}"/>
    <cellStyle name="Normal 23 12" xfId="1571" xr:uid="{00000000-0005-0000-0000-000060060000}"/>
    <cellStyle name="Normal 23 13" xfId="1572" xr:uid="{00000000-0005-0000-0000-000061060000}"/>
    <cellStyle name="Normal 23 14" xfId="1573" xr:uid="{00000000-0005-0000-0000-000062060000}"/>
    <cellStyle name="Normal 23 15" xfId="1574" xr:uid="{00000000-0005-0000-0000-000063060000}"/>
    <cellStyle name="Normal 23 16" xfId="1575" xr:uid="{00000000-0005-0000-0000-000064060000}"/>
    <cellStyle name="Normal 23 17" xfId="1576" xr:uid="{00000000-0005-0000-0000-000065060000}"/>
    <cellStyle name="Normal 23 18" xfId="1577" xr:uid="{00000000-0005-0000-0000-000066060000}"/>
    <cellStyle name="Normal 23 19" xfId="1578" xr:uid="{00000000-0005-0000-0000-000067060000}"/>
    <cellStyle name="Normal 23 2" xfId="1579" xr:uid="{00000000-0005-0000-0000-000068060000}"/>
    <cellStyle name="Normal 23 20" xfId="1580" xr:uid="{00000000-0005-0000-0000-000069060000}"/>
    <cellStyle name="Normal 23 21" xfId="1581" xr:uid="{00000000-0005-0000-0000-00006A060000}"/>
    <cellStyle name="Normal 23 22" xfId="1582" xr:uid="{00000000-0005-0000-0000-00006B060000}"/>
    <cellStyle name="Normal 23 23" xfId="1583" xr:uid="{00000000-0005-0000-0000-00006C060000}"/>
    <cellStyle name="Normal 23 24" xfId="1584" xr:uid="{00000000-0005-0000-0000-00006D060000}"/>
    <cellStyle name="Normal 23 25" xfId="1585" xr:uid="{00000000-0005-0000-0000-00006E060000}"/>
    <cellStyle name="Normal 23 26" xfId="1586" xr:uid="{00000000-0005-0000-0000-00006F060000}"/>
    <cellStyle name="Normal 23 27" xfId="1587" xr:uid="{00000000-0005-0000-0000-000070060000}"/>
    <cellStyle name="Normal 23 28" xfId="1588" xr:uid="{00000000-0005-0000-0000-000071060000}"/>
    <cellStyle name="Normal 23 29" xfId="1589" xr:uid="{00000000-0005-0000-0000-000072060000}"/>
    <cellStyle name="Normal 23 3" xfId="1590" xr:uid="{00000000-0005-0000-0000-000073060000}"/>
    <cellStyle name="Normal 23 30" xfId="1591" xr:uid="{00000000-0005-0000-0000-000074060000}"/>
    <cellStyle name="Normal 23 4" xfId="1592" xr:uid="{00000000-0005-0000-0000-000075060000}"/>
    <cellStyle name="Normal 23 5" xfId="1593" xr:uid="{00000000-0005-0000-0000-000076060000}"/>
    <cellStyle name="Normal 23 6" xfId="1594" xr:uid="{00000000-0005-0000-0000-000077060000}"/>
    <cellStyle name="Normal 23 7" xfId="1595" xr:uid="{00000000-0005-0000-0000-000078060000}"/>
    <cellStyle name="Normal 23 8" xfId="1596" xr:uid="{00000000-0005-0000-0000-000079060000}"/>
    <cellStyle name="Normal 23 9" xfId="1597" xr:uid="{00000000-0005-0000-0000-00007A060000}"/>
    <cellStyle name="Normal 230" xfId="1598" xr:uid="{00000000-0005-0000-0000-00007B060000}"/>
    <cellStyle name="Normal 231" xfId="1599" xr:uid="{00000000-0005-0000-0000-00007C060000}"/>
    <cellStyle name="Normal 232" xfId="1600" xr:uid="{00000000-0005-0000-0000-00007D060000}"/>
    <cellStyle name="Normal 233" xfId="1601" xr:uid="{00000000-0005-0000-0000-00007E060000}"/>
    <cellStyle name="Normal 234" xfId="1602" xr:uid="{00000000-0005-0000-0000-00007F060000}"/>
    <cellStyle name="Normal 235" xfId="1603" xr:uid="{00000000-0005-0000-0000-000080060000}"/>
    <cellStyle name="Normal 236" xfId="1604" xr:uid="{00000000-0005-0000-0000-000081060000}"/>
    <cellStyle name="Normal 237" xfId="1605" xr:uid="{00000000-0005-0000-0000-000082060000}"/>
    <cellStyle name="Normal 238" xfId="1606" xr:uid="{00000000-0005-0000-0000-000083060000}"/>
    <cellStyle name="Normal 239" xfId="1607" xr:uid="{00000000-0005-0000-0000-000084060000}"/>
    <cellStyle name="Normal 24" xfId="1608" xr:uid="{00000000-0005-0000-0000-000085060000}"/>
    <cellStyle name="Normal 24 10" xfId="1609" xr:uid="{00000000-0005-0000-0000-000086060000}"/>
    <cellStyle name="Normal 24 11" xfId="1610" xr:uid="{00000000-0005-0000-0000-000087060000}"/>
    <cellStyle name="Normal 24 12" xfId="1611" xr:uid="{00000000-0005-0000-0000-000088060000}"/>
    <cellStyle name="Normal 24 13" xfId="1612" xr:uid="{00000000-0005-0000-0000-000089060000}"/>
    <cellStyle name="Normal 24 14" xfId="1613" xr:uid="{00000000-0005-0000-0000-00008A060000}"/>
    <cellStyle name="Normal 24 15" xfId="1614" xr:uid="{00000000-0005-0000-0000-00008B060000}"/>
    <cellStyle name="Normal 24 16" xfId="1615" xr:uid="{00000000-0005-0000-0000-00008C060000}"/>
    <cellStyle name="Normal 24 17" xfId="1616" xr:uid="{00000000-0005-0000-0000-00008D060000}"/>
    <cellStyle name="Normal 24 18" xfId="1617" xr:uid="{00000000-0005-0000-0000-00008E060000}"/>
    <cellStyle name="Normal 24 19" xfId="1618" xr:uid="{00000000-0005-0000-0000-00008F060000}"/>
    <cellStyle name="Normal 24 2" xfId="1619" xr:uid="{00000000-0005-0000-0000-000090060000}"/>
    <cellStyle name="Normal 24 20" xfId="1620" xr:uid="{00000000-0005-0000-0000-000091060000}"/>
    <cellStyle name="Normal 24 21" xfId="1621" xr:uid="{00000000-0005-0000-0000-000092060000}"/>
    <cellStyle name="Normal 24 22" xfId="1622" xr:uid="{00000000-0005-0000-0000-000093060000}"/>
    <cellStyle name="Normal 24 23" xfId="1623" xr:uid="{00000000-0005-0000-0000-000094060000}"/>
    <cellStyle name="Normal 24 24" xfId="1624" xr:uid="{00000000-0005-0000-0000-000095060000}"/>
    <cellStyle name="Normal 24 25" xfId="1625" xr:uid="{00000000-0005-0000-0000-000096060000}"/>
    <cellStyle name="Normal 24 26" xfId="1626" xr:uid="{00000000-0005-0000-0000-000097060000}"/>
    <cellStyle name="Normal 24 27" xfId="1627" xr:uid="{00000000-0005-0000-0000-000098060000}"/>
    <cellStyle name="Normal 24 28" xfId="1628" xr:uid="{00000000-0005-0000-0000-000099060000}"/>
    <cellStyle name="Normal 24 29" xfId="1629" xr:uid="{00000000-0005-0000-0000-00009A060000}"/>
    <cellStyle name="Normal 24 3" xfId="1630" xr:uid="{00000000-0005-0000-0000-00009B060000}"/>
    <cellStyle name="Normal 24 30" xfId="1631" xr:uid="{00000000-0005-0000-0000-00009C060000}"/>
    <cellStyle name="Normal 24 4" xfId="1632" xr:uid="{00000000-0005-0000-0000-00009D060000}"/>
    <cellStyle name="Normal 24 5" xfId="1633" xr:uid="{00000000-0005-0000-0000-00009E060000}"/>
    <cellStyle name="Normal 24 6" xfId="1634" xr:uid="{00000000-0005-0000-0000-00009F060000}"/>
    <cellStyle name="Normal 24 7" xfId="1635" xr:uid="{00000000-0005-0000-0000-0000A0060000}"/>
    <cellStyle name="Normal 24 8" xfId="1636" xr:uid="{00000000-0005-0000-0000-0000A1060000}"/>
    <cellStyle name="Normal 24 9" xfId="1637" xr:uid="{00000000-0005-0000-0000-0000A2060000}"/>
    <cellStyle name="Normal 240" xfId="1638" xr:uid="{00000000-0005-0000-0000-0000A3060000}"/>
    <cellStyle name="Normal 241" xfId="1639" xr:uid="{00000000-0005-0000-0000-0000A4060000}"/>
    <cellStyle name="Normal 242" xfId="1640" xr:uid="{00000000-0005-0000-0000-0000A5060000}"/>
    <cellStyle name="Normal 243" xfId="1641" xr:uid="{00000000-0005-0000-0000-0000A6060000}"/>
    <cellStyle name="Normal 244" xfId="1642" xr:uid="{00000000-0005-0000-0000-0000A7060000}"/>
    <cellStyle name="Normal 245" xfId="1643" xr:uid="{00000000-0005-0000-0000-0000A8060000}"/>
    <cellStyle name="Normal 246" xfId="1644" xr:uid="{00000000-0005-0000-0000-0000A9060000}"/>
    <cellStyle name="Normal 247" xfId="1645" xr:uid="{00000000-0005-0000-0000-0000AA060000}"/>
    <cellStyle name="Normal 248" xfId="1646" xr:uid="{00000000-0005-0000-0000-0000AB060000}"/>
    <cellStyle name="Normal 249" xfId="1647" xr:uid="{00000000-0005-0000-0000-0000AC060000}"/>
    <cellStyle name="Normal 25" xfId="1648" xr:uid="{00000000-0005-0000-0000-0000AD060000}"/>
    <cellStyle name="Normal 25 10" xfId="1649" xr:uid="{00000000-0005-0000-0000-0000AE060000}"/>
    <cellStyle name="Normal 25 11" xfId="1650" xr:uid="{00000000-0005-0000-0000-0000AF060000}"/>
    <cellStyle name="Normal 25 12" xfId="1651" xr:uid="{00000000-0005-0000-0000-0000B0060000}"/>
    <cellStyle name="Normal 25 13" xfId="1652" xr:uid="{00000000-0005-0000-0000-0000B1060000}"/>
    <cellStyle name="Normal 25 14" xfId="1653" xr:uid="{00000000-0005-0000-0000-0000B2060000}"/>
    <cellStyle name="Normal 25 15" xfId="1654" xr:uid="{00000000-0005-0000-0000-0000B3060000}"/>
    <cellStyle name="Normal 25 16" xfId="1655" xr:uid="{00000000-0005-0000-0000-0000B4060000}"/>
    <cellStyle name="Normal 25 17" xfId="1656" xr:uid="{00000000-0005-0000-0000-0000B5060000}"/>
    <cellStyle name="Normal 25 18" xfId="1657" xr:uid="{00000000-0005-0000-0000-0000B6060000}"/>
    <cellStyle name="Normal 25 19" xfId="1658" xr:uid="{00000000-0005-0000-0000-0000B7060000}"/>
    <cellStyle name="Normal 25 2" xfId="1659" xr:uid="{00000000-0005-0000-0000-0000B8060000}"/>
    <cellStyle name="Normal 25 20" xfId="1660" xr:uid="{00000000-0005-0000-0000-0000B9060000}"/>
    <cellStyle name="Normal 25 21" xfId="1661" xr:uid="{00000000-0005-0000-0000-0000BA060000}"/>
    <cellStyle name="Normal 25 22" xfId="1662" xr:uid="{00000000-0005-0000-0000-0000BB060000}"/>
    <cellStyle name="Normal 25 23" xfId="1663" xr:uid="{00000000-0005-0000-0000-0000BC060000}"/>
    <cellStyle name="Normal 25 24" xfId="1664" xr:uid="{00000000-0005-0000-0000-0000BD060000}"/>
    <cellStyle name="Normal 25 25" xfId="1665" xr:uid="{00000000-0005-0000-0000-0000BE060000}"/>
    <cellStyle name="Normal 25 26" xfId="1666" xr:uid="{00000000-0005-0000-0000-0000BF060000}"/>
    <cellStyle name="Normal 25 27" xfId="1667" xr:uid="{00000000-0005-0000-0000-0000C0060000}"/>
    <cellStyle name="Normal 25 28" xfId="1668" xr:uid="{00000000-0005-0000-0000-0000C1060000}"/>
    <cellStyle name="Normal 25 29" xfId="1669" xr:uid="{00000000-0005-0000-0000-0000C2060000}"/>
    <cellStyle name="Normal 25 3" xfId="1670" xr:uid="{00000000-0005-0000-0000-0000C3060000}"/>
    <cellStyle name="Normal 25 30" xfId="1671" xr:uid="{00000000-0005-0000-0000-0000C4060000}"/>
    <cellStyle name="Normal 25 4" xfId="1672" xr:uid="{00000000-0005-0000-0000-0000C5060000}"/>
    <cellStyle name="Normal 25 5" xfId="1673" xr:uid="{00000000-0005-0000-0000-0000C6060000}"/>
    <cellStyle name="Normal 25 6" xfId="1674" xr:uid="{00000000-0005-0000-0000-0000C7060000}"/>
    <cellStyle name="Normal 25 7" xfId="1675" xr:uid="{00000000-0005-0000-0000-0000C8060000}"/>
    <cellStyle name="Normal 25 8" xfId="1676" xr:uid="{00000000-0005-0000-0000-0000C9060000}"/>
    <cellStyle name="Normal 25 9" xfId="1677" xr:uid="{00000000-0005-0000-0000-0000CA060000}"/>
    <cellStyle name="Normal 250" xfId="1678" xr:uid="{00000000-0005-0000-0000-0000CB060000}"/>
    <cellStyle name="Normal 251" xfId="1679" xr:uid="{00000000-0005-0000-0000-0000CC060000}"/>
    <cellStyle name="Normal 252" xfId="1680" xr:uid="{00000000-0005-0000-0000-0000CD060000}"/>
    <cellStyle name="Normal 253" xfId="1681" xr:uid="{00000000-0005-0000-0000-0000CE060000}"/>
    <cellStyle name="Normal 254" xfId="1682" xr:uid="{00000000-0005-0000-0000-0000CF060000}"/>
    <cellStyle name="Normal 255" xfId="1683" xr:uid="{00000000-0005-0000-0000-0000D0060000}"/>
    <cellStyle name="Normal 256" xfId="1684" xr:uid="{00000000-0005-0000-0000-0000D1060000}"/>
    <cellStyle name="Normal 257" xfId="1685" xr:uid="{00000000-0005-0000-0000-0000D2060000}"/>
    <cellStyle name="Normal 258" xfId="1686" xr:uid="{00000000-0005-0000-0000-0000D3060000}"/>
    <cellStyle name="Normal 259" xfId="1687" xr:uid="{00000000-0005-0000-0000-0000D4060000}"/>
    <cellStyle name="Normal 26" xfId="1688" xr:uid="{00000000-0005-0000-0000-0000D5060000}"/>
    <cellStyle name="Normal 26 10" xfId="1689" xr:uid="{00000000-0005-0000-0000-0000D6060000}"/>
    <cellStyle name="Normal 26 11" xfId="1690" xr:uid="{00000000-0005-0000-0000-0000D7060000}"/>
    <cellStyle name="Normal 26 12" xfId="1691" xr:uid="{00000000-0005-0000-0000-0000D8060000}"/>
    <cellStyle name="Normal 26 13" xfId="1692" xr:uid="{00000000-0005-0000-0000-0000D9060000}"/>
    <cellStyle name="Normal 26 14" xfId="1693" xr:uid="{00000000-0005-0000-0000-0000DA060000}"/>
    <cellStyle name="Normal 26 15" xfId="1694" xr:uid="{00000000-0005-0000-0000-0000DB060000}"/>
    <cellStyle name="Normal 26 16" xfId="1695" xr:uid="{00000000-0005-0000-0000-0000DC060000}"/>
    <cellStyle name="Normal 26 17" xfId="1696" xr:uid="{00000000-0005-0000-0000-0000DD060000}"/>
    <cellStyle name="Normal 26 18" xfId="1697" xr:uid="{00000000-0005-0000-0000-0000DE060000}"/>
    <cellStyle name="Normal 26 19" xfId="1698" xr:uid="{00000000-0005-0000-0000-0000DF060000}"/>
    <cellStyle name="Normal 26 2" xfId="1699" xr:uid="{00000000-0005-0000-0000-0000E0060000}"/>
    <cellStyle name="Normal 26 20" xfId="1700" xr:uid="{00000000-0005-0000-0000-0000E1060000}"/>
    <cellStyle name="Normal 26 21" xfId="1701" xr:uid="{00000000-0005-0000-0000-0000E2060000}"/>
    <cellStyle name="Normal 26 22" xfId="1702" xr:uid="{00000000-0005-0000-0000-0000E3060000}"/>
    <cellStyle name="Normal 26 23" xfId="1703" xr:uid="{00000000-0005-0000-0000-0000E4060000}"/>
    <cellStyle name="Normal 26 24" xfId="1704" xr:uid="{00000000-0005-0000-0000-0000E5060000}"/>
    <cellStyle name="Normal 26 25" xfId="1705" xr:uid="{00000000-0005-0000-0000-0000E6060000}"/>
    <cellStyle name="Normal 26 26" xfId="1706" xr:uid="{00000000-0005-0000-0000-0000E7060000}"/>
    <cellStyle name="Normal 26 27" xfId="1707" xr:uid="{00000000-0005-0000-0000-0000E8060000}"/>
    <cellStyle name="Normal 26 28" xfId="1708" xr:uid="{00000000-0005-0000-0000-0000E9060000}"/>
    <cellStyle name="Normal 26 29" xfId="1709" xr:uid="{00000000-0005-0000-0000-0000EA060000}"/>
    <cellStyle name="Normal 26 3" xfId="1710" xr:uid="{00000000-0005-0000-0000-0000EB060000}"/>
    <cellStyle name="Normal 26 30" xfId="1711" xr:uid="{00000000-0005-0000-0000-0000EC060000}"/>
    <cellStyle name="Normal 26 4" xfId="1712" xr:uid="{00000000-0005-0000-0000-0000ED060000}"/>
    <cellStyle name="Normal 26 5" xfId="1713" xr:uid="{00000000-0005-0000-0000-0000EE060000}"/>
    <cellStyle name="Normal 26 6" xfId="1714" xr:uid="{00000000-0005-0000-0000-0000EF060000}"/>
    <cellStyle name="Normal 26 7" xfId="1715" xr:uid="{00000000-0005-0000-0000-0000F0060000}"/>
    <cellStyle name="Normal 26 8" xfId="1716" xr:uid="{00000000-0005-0000-0000-0000F1060000}"/>
    <cellStyle name="Normal 26 9" xfId="1717" xr:uid="{00000000-0005-0000-0000-0000F2060000}"/>
    <cellStyle name="Normal 260" xfId="1718" xr:uid="{00000000-0005-0000-0000-0000F3060000}"/>
    <cellStyle name="Normal 261" xfId="1719" xr:uid="{00000000-0005-0000-0000-0000F4060000}"/>
    <cellStyle name="Normal 262" xfId="1720" xr:uid="{00000000-0005-0000-0000-0000F5060000}"/>
    <cellStyle name="Normal 263" xfId="1721" xr:uid="{00000000-0005-0000-0000-0000F6060000}"/>
    <cellStyle name="Normal 264" xfId="1722" xr:uid="{00000000-0005-0000-0000-0000F7060000}"/>
    <cellStyle name="Normal 265" xfId="1723" xr:uid="{00000000-0005-0000-0000-0000F8060000}"/>
    <cellStyle name="Normal 266" xfId="1724" xr:uid="{00000000-0005-0000-0000-0000F9060000}"/>
    <cellStyle name="Normal 267" xfId="1725" xr:uid="{00000000-0005-0000-0000-0000FA060000}"/>
    <cellStyle name="Normal 268" xfId="1726" xr:uid="{00000000-0005-0000-0000-0000FB060000}"/>
    <cellStyle name="Normal 269" xfId="1727" xr:uid="{00000000-0005-0000-0000-0000FC060000}"/>
    <cellStyle name="Normal 27" xfId="1728" xr:uid="{00000000-0005-0000-0000-0000FD060000}"/>
    <cellStyle name="Normal 27 10" xfId="1729" xr:uid="{00000000-0005-0000-0000-0000FE060000}"/>
    <cellStyle name="Normal 27 11" xfId="1730" xr:uid="{00000000-0005-0000-0000-0000FF060000}"/>
    <cellStyle name="Normal 27 12" xfId="1731" xr:uid="{00000000-0005-0000-0000-000000070000}"/>
    <cellStyle name="Normal 27 13" xfId="1732" xr:uid="{00000000-0005-0000-0000-000001070000}"/>
    <cellStyle name="Normal 27 14" xfId="1733" xr:uid="{00000000-0005-0000-0000-000002070000}"/>
    <cellStyle name="Normal 27 15" xfId="1734" xr:uid="{00000000-0005-0000-0000-000003070000}"/>
    <cellStyle name="Normal 27 16" xfId="1735" xr:uid="{00000000-0005-0000-0000-000004070000}"/>
    <cellStyle name="Normal 27 17" xfId="1736" xr:uid="{00000000-0005-0000-0000-000005070000}"/>
    <cellStyle name="Normal 27 18" xfId="1737" xr:uid="{00000000-0005-0000-0000-000006070000}"/>
    <cellStyle name="Normal 27 19" xfId="1738" xr:uid="{00000000-0005-0000-0000-000007070000}"/>
    <cellStyle name="Normal 27 2" xfId="1739" xr:uid="{00000000-0005-0000-0000-000008070000}"/>
    <cellStyle name="Normal 27 20" xfId="1740" xr:uid="{00000000-0005-0000-0000-000009070000}"/>
    <cellStyle name="Normal 27 21" xfId="1741" xr:uid="{00000000-0005-0000-0000-00000A070000}"/>
    <cellStyle name="Normal 27 22" xfId="1742" xr:uid="{00000000-0005-0000-0000-00000B070000}"/>
    <cellStyle name="Normal 27 23" xfId="1743" xr:uid="{00000000-0005-0000-0000-00000C070000}"/>
    <cellStyle name="Normal 27 24" xfId="1744" xr:uid="{00000000-0005-0000-0000-00000D070000}"/>
    <cellStyle name="Normal 27 25" xfId="1745" xr:uid="{00000000-0005-0000-0000-00000E070000}"/>
    <cellStyle name="Normal 27 26" xfId="1746" xr:uid="{00000000-0005-0000-0000-00000F070000}"/>
    <cellStyle name="Normal 27 27" xfId="1747" xr:uid="{00000000-0005-0000-0000-000010070000}"/>
    <cellStyle name="Normal 27 28" xfId="1748" xr:uid="{00000000-0005-0000-0000-000011070000}"/>
    <cellStyle name="Normal 27 29" xfId="1749" xr:uid="{00000000-0005-0000-0000-000012070000}"/>
    <cellStyle name="Normal 27 3" xfId="1750" xr:uid="{00000000-0005-0000-0000-000013070000}"/>
    <cellStyle name="Normal 27 30" xfId="1751" xr:uid="{00000000-0005-0000-0000-000014070000}"/>
    <cellStyle name="Normal 27 4" xfId="1752" xr:uid="{00000000-0005-0000-0000-000015070000}"/>
    <cellStyle name="Normal 27 5" xfId="1753" xr:uid="{00000000-0005-0000-0000-000016070000}"/>
    <cellStyle name="Normal 27 6" xfId="1754" xr:uid="{00000000-0005-0000-0000-000017070000}"/>
    <cellStyle name="Normal 27 7" xfId="1755" xr:uid="{00000000-0005-0000-0000-000018070000}"/>
    <cellStyle name="Normal 27 8" xfId="1756" xr:uid="{00000000-0005-0000-0000-000019070000}"/>
    <cellStyle name="Normal 27 9" xfId="1757" xr:uid="{00000000-0005-0000-0000-00001A070000}"/>
    <cellStyle name="Normal 270" xfId="1758" xr:uid="{00000000-0005-0000-0000-00001B070000}"/>
    <cellStyle name="Normal 271" xfId="1759" xr:uid="{00000000-0005-0000-0000-00001C070000}"/>
    <cellStyle name="Normal 272" xfId="1760" xr:uid="{00000000-0005-0000-0000-00001D070000}"/>
    <cellStyle name="Normal 273" xfId="1761" xr:uid="{00000000-0005-0000-0000-00001E070000}"/>
    <cellStyle name="Normal 274" xfId="1762" xr:uid="{00000000-0005-0000-0000-00001F070000}"/>
    <cellStyle name="Normal 275" xfId="1763" xr:uid="{00000000-0005-0000-0000-000020070000}"/>
    <cellStyle name="Normal 276" xfId="1764" xr:uid="{00000000-0005-0000-0000-000021070000}"/>
    <cellStyle name="Normal 277" xfId="1765" xr:uid="{00000000-0005-0000-0000-000022070000}"/>
    <cellStyle name="Normal 278" xfId="1766" xr:uid="{00000000-0005-0000-0000-000023070000}"/>
    <cellStyle name="Normal 279" xfId="1767" xr:uid="{00000000-0005-0000-0000-000024070000}"/>
    <cellStyle name="Normal 28" xfId="1768" xr:uid="{00000000-0005-0000-0000-000025070000}"/>
    <cellStyle name="Normal 28 10" xfId="1769" xr:uid="{00000000-0005-0000-0000-000026070000}"/>
    <cellStyle name="Normal 28 11" xfId="1770" xr:uid="{00000000-0005-0000-0000-000027070000}"/>
    <cellStyle name="Normal 28 12" xfId="1771" xr:uid="{00000000-0005-0000-0000-000028070000}"/>
    <cellStyle name="Normal 28 13" xfId="1772" xr:uid="{00000000-0005-0000-0000-000029070000}"/>
    <cellStyle name="Normal 28 14" xfId="1773" xr:uid="{00000000-0005-0000-0000-00002A070000}"/>
    <cellStyle name="Normal 28 15" xfId="1774" xr:uid="{00000000-0005-0000-0000-00002B070000}"/>
    <cellStyle name="Normal 28 16" xfId="1775" xr:uid="{00000000-0005-0000-0000-00002C070000}"/>
    <cellStyle name="Normal 28 17" xfId="1776" xr:uid="{00000000-0005-0000-0000-00002D070000}"/>
    <cellStyle name="Normal 28 18" xfId="1777" xr:uid="{00000000-0005-0000-0000-00002E070000}"/>
    <cellStyle name="Normal 28 19" xfId="1778" xr:uid="{00000000-0005-0000-0000-00002F070000}"/>
    <cellStyle name="Normal 28 2" xfId="1779" xr:uid="{00000000-0005-0000-0000-000030070000}"/>
    <cellStyle name="Normal 28 20" xfId="1780" xr:uid="{00000000-0005-0000-0000-000031070000}"/>
    <cellStyle name="Normal 28 21" xfId="1781" xr:uid="{00000000-0005-0000-0000-000032070000}"/>
    <cellStyle name="Normal 28 22" xfId="1782" xr:uid="{00000000-0005-0000-0000-000033070000}"/>
    <cellStyle name="Normal 28 23" xfId="1783" xr:uid="{00000000-0005-0000-0000-000034070000}"/>
    <cellStyle name="Normal 28 24" xfId="1784" xr:uid="{00000000-0005-0000-0000-000035070000}"/>
    <cellStyle name="Normal 28 25" xfId="1785" xr:uid="{00000000-0005-0000-0000-000036070000}"/>
    <cellStyle name="Normal 28 26" xfId="1786" xr:uid="{00000000-0005-0000-0000-000037070000}"/>
    <cellStyle name="Normal 28 27" xfId="1787" xr:uid="{00000000-0005-0000-0000-000038070000}"/>
    <cellStyle name="Normal 28 28" xfId="1788" xr:uid="{00000000-0005-0000-0000-000039070000}"/>
    <cellStyle name="Normal 28 29" xfId="1789" xr:uid="{00000000-0005-0000-0000-00003A070000}"/>
    <cellStyle name="Normal 28 3" xfId="1790" xr:uid="{00000000-0005-0000-0000-00003B070000}"/>
    <cellStyle name="Normal 28 30" xfId="1791" xr:uid="{00000000-0005-0000-0000-00003C070000}"/>
    <cellStyle name="Normal 28 4" xfId="1792" xr:uid="{00000000-0005-0000-0000-00003D070000}"/>
    <cellStyle name="Normal 28 5" xfId="1793" xr:uid="{00000000-0005-0000-0000-00003E070000}"/>
    <cellStyle name="Normal 28 6" xfId="1794" xr:uid="{00000000-0005-0000-0000-00003F070000}"/>
    <cellStyle name="Normal 28 7" xfId="1795" xr:uid="{00000000-0005-0000-0000-000040070000}"/>
    <cellStyle name="Normal 28 8" xfId="1796" xr:uid="{00000000-0005-0000-0000-000041070000}"/>
    <cellStyle name="Normal 28 9" xfId="1797" xr:uid="{00000000-0005-0000-0000-000042070000}"/>
    <cellStyle name="Normal 280" xfId="1798" xr:uid="{00000000-0005-0000-0000-000043070000}"/>
    <cellStyle name="Normal 281" xfId="1799" xr:uid="{00000000-0005-0000-0000-000044070000}"/>
    <cellStyle name="Normal 282" xfId="1800" xr:uid="{00000000-0005-0000-0000-000045070000}"/>
    <cellStyle name="Normal 283" xfId="1801" xr:uid="{00000000-0005-0000-0000-000046070000}"/>
    <cellStyle name="Normal 284" xfId="1802" xr:uid="{00000000-0005-0000-0000-000047070000}"/>
    <cellStyle name="Normal 285" xfId="1803" xr:uid="{00000000-0005-0000-0000-000048070000}"/>
    <cellStyle name="Normal 286" xfId="1804" xr:uid="{00000000-0005-0000-0000-000049070000}"/>
    <cellStyle name="Normal 287" xfId="1805" xr:uid="{00000000-0005-0000-0000-00004A070000}"/>
    <cellStyle name="Normal 288" xfId="1806" xr:uid="{00000000-0005-0000-0000-00004B070000}"/>
    <cellStyle name="Normal 289" xfId="1807" xr:uid="{00000000-0005-0000-0000-00004C070000}"/>
    <cellStyle name="Normal 29" xfId="1808" xr:uid="{00000000-0005-0000-0000-00004D070000}"/>
    <cellStyle name="Normal 29 10" xfId="1809" xr:uid="{00000000-0005-0000-0000-00004E070000}"/>
    <cellStyle name="Normal 29 11" xfId="1810" xr:uid="{00000000-0005-0000-0000-00004F070000}"/>
    <cellStyle name="Normal 29 12" xfId="1811" xr:uid="{00000000-0005-0000-0000-000050070000}"/>
    <cellStyle name="Normal 29 13" xfId="1812" xr:uid="{00000000-0005-0000-0000-000051070000}"/>
    <cellStyle name="Normal 29 14" xfId="1813" xr:uid="{00000000-0005-0000-0000-000052070000}"/>
    <cellStyle name="Normal 29 15" xfId="1814" xr:uid="{00000000-0005-0000-0000-000053070000}"/>
    <cellStyle name="Normal 29 16" xfId="1815" xr:uid="{00000000-0005-0000-0000-000054070000}"/>
    <cellStyle name="Normal 29 17" xfId="1816" xr:uid="{00000000-0005-0000-0000-000055070000}"/>
    <cellStyle name="Normal 29 18" xfId="1817" xr:uid="{00000000-0005-0000-0000-000056070000}"/>
    <cellStyle name="Normal 29 19" xfId="1818" xr:uid="{00000000-0005-0000-0000-000057070000}"/>
    <cellStyle name="Normal 29 2" xfId="1819" xr:uid="{00000000-0005-0000-0000-000058070000}"/>
    <cellStyle name="Normal 29 20" xfId="1820" xr:uid="{00000000-0005-0000-0000-000059070000}"/>
    <cellStyle name="Normal 29 21" xfId="1821" xr:uid="{00000000-0005-0000-0000-00005A070000}"/>
    <cellStyle name="Normal 29 22" xfId="1822" xr:uid="{00000000-0005-0000-0000-00005B070000}"/>
    <cellStyle name="Normal 29 23" xfId="1823" xr:uid="{00000000-0005-0000-0000-00005C070000}"/>
    <cellStyle name="Normal 29 24" xfId="1824" xr:uid="{00000000-0005-0000-0000-00005D070000}"/>
    <cellStyle name="Normal 29 25" xfId="1825" xr:uid="{00000000-0005-0000-0000-00005E070000}"/>
    <cellStyle name="Normal 29 26" xfId="1826" xr:uid="{00000000-0005-0000-0000-00005F070000}"/>
    <cellStyle name="Normal 29 27" xfId="1827" xr:uid="{00000000-0005-0000-0000-000060070000}"/>
    <cellStyle name="Normal 29 28" xfId="1828" xr:uid="{00000000-0005-0000-0000-000061070000}"/>
    <cellStyle name="Normal 29 29" xfId="1829" xr:uid="{00000000-0005-0000-0000-000062070000}"/>
    <cellStyle name="Normal 29 3" xfId="1830" xr:uid="{00000000-0005-0000-0000-000063070000}"/>
    <cellStyle name="Normal 29 30" xfId="1831" xr:uid="{00000000-0005-0000-0000-000064070000}"/>
    <cellStyle name="Normal 29 4" xfId="1832" xr:uid="{00000000-0005-0000-0000-000065070000}"/>
    <cellStyle name="Normal 29 5" xfId="1833" xr:uid="{00000000-0005-0000-0000-000066070000}"/>
    <cellStyle name="Normal 29 6" xfId="1834" xr:uid="{00000000-0005-0000-0000-000067070000}"/>
    <cellStyle name="Normal 29 7" xfId="1835" xr:uid="{00000000-0005-0000-0000-000068070000}"/>
    <cellStyle name="Normal 29 8" xfId="1836" xr:uid="{00000000-0005-0000-0000-000069070000}"/>
    <cellStyle name="Normal 29 9" xfId="1837" xr:uid="{00000000-0005-0000-0000-00006A070000}"/>
    <cellStyle name="Normal 290" xfId="1838" xr:uid="{00000000-0005-0000-0000-00006B070000}"/>
    <cellStyle name="Normal 291" xfId="1839" xr:uid="{00000000-0005-0000-0000-00006C070000}"/>
    <cellStyle name="Normal 292" xfId="1840" xr:uid="{00000000-0005-0000-0000-00006D070000}"/>
    <cellStyle name="Normal 293" xfId="1841" xr:uid="{00000000-0005-0000-0000-00006E070000}"/>
    <cellStyle name="Normal 294" xfId="1842" xr:uid="{00000000-0005-0000-0000-00006F070000}"/>
    <cellStyle name="Normal 295" xfId="1843" xr:uid="{00000000-0005-0000-0000-000070070000}"/>
    <cellStyle name="Normal 296" xfId="1844" xr:uid="{00000000-0005-0000-0000-000071070000}"/>
    <cellStyle name="Normal 297" xfId="1845" xr:uid="{00000000-0005-0000-0000-000072070000}"/>
    <cellStyle name="Normal 298" xfId="1846" xr:uid="{00000000-0005-0000-0000-000073070000}"/>
    <cellStyle name="Normal 299" xfId="1847" xr:uid="{00000000-0005-0000-0000-000074070000}"/>
    <cellStyle name="Normal 3" xfId="1848" xr:uid="{00000000-0005-0000-0000-000075070000}"/>
    <cellStyle name="Normal 3 2" xfId="1849" xr:uid="{00000000-0005-0000-0000-000076070000}"/>
    <cellStyle name="Normal 3 2 2" xfId="1850" xr:uid="{00000000-0005-0000-0000-000077070000}"/>
    <cellStyle name="Normal 3 2 3" xfId="1851" xr:uid="{00000000-0005-0000-0000-000078070000}"/>
    <cellStyle name="Normal 3 3" xfId="1852" xr:uid="{00000000-0005-0000-0000-000079070000}"/>
    <cellStyle name="Normal 3 4" xfId="1853" xr:uid="{00000000-0005-0000-0000-00007A070000}"/>
    <cellStyle name="Normal 3 5" xfId="1854" xr:uid="{00000000-0005-0000-0000-00007B070000}"/>
    <cellStyle name="Normal 3 6" xfId="1855" xr:uid="{00000000-0005-0000-0000-00007C070000}"/>
    <cellStyle name="Normal 3 7" xfId="1856" xr:uid="{00000000-0005-0000-0000-00007D070000}"/>
    <cellStyle name="Normal 3 8" xfId="3604" xr:uid="{00000000-0005-0000-0000-00007E070000}"/>
    <cellStyle name="Normal 3_ART 2007 Consolidated (tabbs 1 - 65)" xfId="1857" xr:uid="{00000000-0005-0000-0000-00007F070000}"/>
    <cellStyle name="Normal 30" xfId="1858" xr:uid="{00000000-0005-0000-0000-000080070000}"/>
    <cellStyle name="Normal 30 10" xfId="1859" xr:uid="{00000000-0005-0000-0000-000081070000}"/>
    <cellStyle name="Normal 30 11" xfId="1860" xr:uid="{00000000-0005-0000-0000-000082070000}"/>
    <cellStyle name="Normal 30 12" xfId="1861" xr:uid="{00000000-0005-0000-0000-000083070000}"/>
    <cellStyle name="Normal 30 13" xfId="1862" xr:uid="{00000000-0005-0000-0000-000084070000}"/>
    <cellStyle name="Normal 30 14" xfId="1863" xr:uid="{00000000-0005-0000-0000-000085070000}"/>
    <cellStyle name="Normal 30 15" xfId="1864" xr:uid="{00000000-0005-0000-0000-000086070000}"/>
    <cellStyle name="Normal 30 16" xfId="1865" xr:uid="{00000000-0005-0000-0000-000087070000}"/>
    <cellStyle name="Normal 30 17" xfId="1866" xr:uid="{00000000-0005-0000-0000-000088070000}"/>
    <cellStyle name="Normal 30 18" xfId="1867" xr:uid="{00000000-0005-0000-0000-000089070000}"/>
    <cellStyle name="Normal 30 19" xfId="1868" xr:uid="{00000000-0005-0000-0000-00008A070000}"/>
    <cellStyle name="Normal 30 2" xfId="1869" xr:uid="{00000000-0005-0000-0000-00008B070000}"/>
    <cellStyle name="Normal 30 20" xfId="1870" xr:uid="{00000000-0005-0000-0000-00008C070000}"/>
    <cellStyle name="Normal 30 21" xfId="1871" xr:uid="{00000000-0005-0000-0000-00008D070000}"/>
    <cellStyle name="Normal 30 22" xfId="1872" xr:uid="{00000000-0005-0000-0000-00008E070000}"/>
    <cellStyle name="Normal 30 23" xfId="1873" xr:uid="{00000000-0005-0000-0000-00008F070000}"/>
    <cellStyle name="Normal 30 24" xfId="1874" xr:uid="{00000000-0005-0000-0000-000090070000}"/>
    <cellStyle name="Normal 30 25" xfId="1875" xr:uid="{00000000-0005-0000-0000-000091070000}"/>
    <cellStyle name="Normal 30 26" xfId="1876" xr:uid="{00000000-0005-0000-0000-000092070000}"/>
    <cellStyle name="Normal 30 27" xfId="1877" xr:uid="{00000000-0005-0000-0000-000093070000}"/>
    <cellStyle name="Normal 30 28" xfId="1878" xr:uid="{00000000-0005-0000-0000-000094070000}"/>
    <cellStyle name="Normal 30 29" xfId="1879" xr:uid="{00000000-0005-0000-0000-000095070000}"/>
    <cellStyle name="Normal 30 3" xfId="1880" xr:uid="{00000000-0005-0000-0000-000096070000}"/>
    <cellStyle name="Normal 30 30" xfId="1881" xr:uid="{00000000-0005-0000-0000-000097070000}"/>
    <cellStyle name="Normal 30 4" xfId="1882" xr:uid="{00000000-0005-0000-0000-000098070000}"/>
    <cellStyle name="Normal 30 5" xfId="1883" xr:uid="{00000000-0005-0000-0000-000099070000}"/>
    <cellStyle name="Normal 30 6" xfId="1884" xr:uid="{00000000-0005-0000-0000-00009A070000}"/>
    <cellStyle name="Normal 30 7" xfId="1885" xr:uid="{00000000-0005-0000-0000-00009B070000}"/>
    <cellStyle name="Normal 30 8" xfId="1886" xr:uid="{00000000-0005-0000-0000-00009C070000}"/>
    <cellStyle name="Normal 30 9" xfId="1887" xr:uid="{00000000-0005-0000-0000-00009D070000}"/>
    <cellStyle name="Normal 300" xfId="1888" xr:uid="{00000000-0005-0000-0000-00009E070000}"/>
    <cellStyle name="Normal 301" xfId="1889" xr:uid="{00000000-0005-0000-0000-00009F070000}"/>
    <cellStyle name="Normal 302" xfId="1890" xr:uid="{00000000-0005-0000-0000-0000A0070000}"/>
    <cellStyle name="Normal 303" xfId="1891" xr:uid="{00000000-0005-0000-0000-0000A1070000}"/>
    <cellStyle name="Normal 304" xfId="1892" xr:uid="{00000000-0005-0000-0000-0000A2070000}"/>
    <cellStyle name="Normal 305" xfId="1893" xr:uid="{00000000-0005-0000-0000-0000A3070000}"/>
    <cellStyle name="Normal 306" xfId="1894" xr:uid="{00000000-0005-0000-0000-0000A4070000}"/>
    <cellStyle name="Normal 307" xfId="1895" xr:uid="{00000000-0005-0000-0000-0000A5070000}"/>
    <cellStyle name="Normal 308" xfId="1896" xr:uid="{00000000-0005-0000-0000-0000A6070000}"/>
    <cellStyle name="Normal 309" xfId="1897" xr:uid="{00000000-0005-0000-0000-0000A7070000}"/>
    <cellStyle name="Normal 31" xfId="1898" xr:uid="{00000000-0005-0000-0000-0000A8070000}"/>
    <cellStyle name="Normal 31 10" xfId="1899" xr:uid="{00000000-0005-0000-0000-0000A9070000}"/>
    <cellStyle name="Normal 31 11" xfId="1900" xr:uid="{00000000-0005-0000-0000-0000AA070000}"/>
    <cellStyle name="Normal 31 12" xfId="1901" xr:uid="{00000000-0005-0000-0000-0000AB070000}"/>
    <cellStyle name="Normal 31 13" xfId="1902" xr:uid="{00000000-0005-0000-0000-0000AC070000}"/>
    <cellStyle name="Normal 31 14" xfId="1903" xr:uid="{00000000-0005-0000-0000-0000AD070000}"/>
    <cellStyle name="Normal 31 15" xfId="1904" xr:uid="{00000000-0005-0000-0000-0000AE070000}"/>
    <cellStyle name="Normal 31 16" xfId="1905" xr:uid="{00000000-0005-0000-0000-0000AF070000}"/>
    <cellStyle name="Normal 31 17" xfId="1906" xr:uid="{00000000-0005-0000-0000-0000B0070000}"/>
    <cellStyle name="Normal 31 18" xfId="1907" xr:uid="{00000000-0005-0000-0000-0000B1070000}"/>
    <cellStyle name="Normal 31 19" xfId="1908" xr:uid="{00000000-0005-0000-0000-0000B2070000}"/>
    <cellStyle name="Normal 31 2" xfId="1909" xr:uid="{00000000-0005-0000-0000-0000B3070000}"/>
    <cellStyle name="Normal 31 20" xfId="1910" xr:uid="{00000000-0005-0000-0000-0000B4070000}"/>
    <cellStyle name="Normal 31 21" xfId="1911" xr:uid="{00000000-0005-0000-0000-0000B5070000}"/>
    <cellStyle name="Normal 31 22" xfId="1912" xr:uid="{00000000-0005-0000-0000-0000B6070000}"/>
    <cellStyle name="Normal 31 23" xfId="1913" xr:uid="{00000000-0005-0000-0000-0000B7070000}"/>
    <cellStyle name="Normal 31 24" xfId="1914" xr:uid="{00000000-0005-0000-0000-0000B8070000}"/>
    <cellStyle name="Normal 31 25" xfId="1915" xr:uid="{00000000-0005-0000-0000-0000B9070000}"/>
    <cellStyle name="Normal 31 26" xfId="1916" xr:uid="{00000000-0005-0000-0000-0000BA070000}"/>
    <cellStyle name="Normal 31 27" xfId="1917" xr:uid="{00000000-0005-0000-0000-0000BB070000}"/>
    <cellStyle name="Normal 31 28" xfId="1918" xr:uid="{00000000-0005-0000-0000-0000BC070000}"/>
    <cellStyle name="Normal 31 29" xfId="1919" xr:uid="{00000000-0005-0000-0000-0000BD070000}"/>
    <cellStyle name="Normal 31 3" xfId="1920" xr:uid="{00000000-0005-0000-0000-0000BE070000}"/>
    <cellStyle name="Normal 31 30" xfId="1921" xr:uid="{00000000-0005-0000-0000-0000BF070000}"/>
    <cellStyle name="Normal 31 4" xfId="1922" xr:uid="{00000000-0005-0000-0000-0000C0070000}"/>
    <cellStyle name="Normal 31 5" xfId="1923" xr:uid="{00000000-0005-0000-0000-0000C1070000}"/>
    <cellStyle name="Normal 31 6" xfId="1924" xr:uid="{00000000-0005-0000-0000-0000C2070000}"/>
    <cellStyle name="Normal 31 7" xfId="1925" xr:uid="{00000000-0005-0000-0000-0000C3070000}"/>
    <cellStyle name="Normal 31 8" xfId="1926" xr:uid="{00000000-0005-0000-0000-0000C4070000}"/>
    <cellStyle name="Normal 31 9" xfId="1927" xr:uid="{00000000-0005-0000-0000-0000C5070000}"/>
    <cellStyle name="Normal 310" xfId="1928" xr:uid="{00000000-0005-0000-0000-0000C6070000}"/>
    <cellStyle name="Normal 311" xfId="1929" xr:uid="{00000000-0005-0000-0000-0000C7070000}"/>
    <cellStyle name="Normal 312" xfId="1930" xr:uid="{00000000-0005-0000-0000-0000C8070000}"/>
    <cellStyle name="Normal 313" xfId="1931" xr:uid="{00000000-0005-0000-0000-0000C9070000}"/>
    <cellStyle name="Normal 314" xfId="1932" xr:uid="{00000000-0005-0000-0000-0000CA070000}"/>
    <cellStyle name="Normal 315" xfId="1933" xr:uid="{00000000-0005-0000-0000-0000CB070000}"/>
    <cellStyle name="Normal 316" xfId="1934" xr:uid="{00000000-0005-0000-0000-0000CC070000}"/>
    <cellStyle name="Normal 317" xfId="1935" xr:uid="{00000000-0005-0000-0000-0000CD070000}"/>
    <cellStyle name="Normal 318" xfId="1936" xr:uid="{00000000-0005-0000-0000-0000CE070000}"/>
    <cellStyle name="Normal 319" xfId="1937" xr:uid="{00000000-0005-0000-0000-0000CF070000}"/>
    <cellStyle name="Normal 32" xfId="1938" xr:uid="{00000000-0005-0000-0000-0000D0070000}"/>
    <cellStyle name="Normal 32 10" xfId="1939" xr:uid="{00000000-0005-0000-0000-0000D1070000}"/>
    <cellStyle name="Normal 32 11" xfId="1940" xr:uid="{00000000-0005-0000-0000-0000D2070000}"/>
    <cellStyle name="Normal 32 12" xfId="1941" xr:uid="{00000000-0005-0000-0000-0000D3070000}"/>
    <cellStyle name="Normal 32 13" xfId="1942" xr:uid="{00000000-0005-0000-0000-0000D4070000}"/>
    <cellStyle name="Normal 32 14" xfId="1943" xr:uid="{00000000-0005-0000-0000-0000D5070000}"/>
    <cellStyle name="Normal 32 15" xfId="1944" xr:uid="{00000000-0005-0000-0000-0000D6070000}"/>
    <cellStyle name="Normal 32 16" xfId="1945" xr:uid="{00000000-0005-0000-0000-0000D7070000}"/>
    <cellStyle name="Normal 32 17" xfId="1946" xr:uid="{00000000-0005-0000-0000-0000D8070000}"/>
    <cellStyle name="Normal 32 18" xfId="1947" xr:uid="{00000000-0005-0000-0000-0000D9070000}"/>
    <cellStyle name="Normal 32 19" xfId="1948" xr:uid="{00000000-0005-0000-0000-0000DA070000}"/>
    <cellStyle name="Normal 32 2" xfId="1949" xr:uid="{00000000-0005-0000-0000-0000DB070000}"/>
    <cellStyle name="Normal 32 20" xfId="1950" xr:uid="{00000000-0005-0000-0000-0000DC070000}"/>
    <cellStyle name="Normal 32 21" xfId="1951" xr:uid="{00000000-0005-0000-0000-0000DD070000}"/>
    <cellStyle name="Normal 32 22" xfId="1952" xr:uid="{00000000-0005-0000-0000-0000DE070000}"/>
    <cellStyle name="Normal 32 23" xfId="1953" xr:uid="{00000000-0005-0000-0000-0000DF070000}"/>
    <cellStyle name="Normal 32 24" xfId="1954" xr:uid="{00000000-0005-0000-0000-0000E0070000}"/>
    <cellStyle name="Normal 32 25" xfId="1955" xr:uid="{00000000-0005-0000-0000-0000E1070000}"/>
    <cellStyle name="Normal 32 26" xfId="1956" xr:uid="{00000000-0005-0000-0000-0000E2070000}"/>
    <cellStyle name="Normal 32 27" xfId="1957" xr:uid="{00000000-0005-0000-0000-0000E3070000}"/>
    <cellStyle name="Normal 32 28" xfId="1958" xr:uid="{00000000-0005-0000-0000-0000E4070000}"/>
    <cellStyle name="Normal 32 29" xfId="1959" xr:uid="{00000000-0005-0000-0000-0000E5070000}"/>
    <cellStyle name="Normal 32 3" xfId="1960" xr:uid="{00000000-0005-0000-0000-0000E6070000}"/>
    <cellStyle name="Normal 32 30" xfId="1961" xr:uid="{00000000-0005-0000-0000-0000E7070000}"/>
    <cellStyle name="Normal 32 4" xfId="1962" xr:uid="{00000000-0005-0000-0000-0000E8070000}"/>
    <cellStyle name="Normal 32 5" xfId="1963" xr:uid="{00000000-0005-0000-0000-0000E9070000}"/>
    <cellStyle name="Normal 32 6" xfId="1964" xr:uid="{00000000-0005-0000-0000-0000EA070000}"/>
    <cellStyle name="Normal 32 7" xfId="1965" xr:uid="{00000000-0005-0000-0000-0000EB070000}"/>
    <cellStyle name="Normal 32 8" xfId="1966" xr:uid="{00000000-0005-0000-0000-0000EC070000}"/>
    <cellStyle name="Normal 32 9" xfId="1967" xr:uid="{00000000-0005-0000-0000-0000ED070000}"/>
    <cellStyle name="Normal 320" xfId="1968" xr:uid="{00000000-0005-0000-0000-0000EE070000}"/>
    <cellStyle name="Normal 321" xfId="1969" xr:uid="{00000000-0005-0000-0000-0000EF070000}"/>
    <cellStyle name="Normal 322" xfId="1970" xr:uid="{00000000-0005-0000-0000-0000F0070000}"/>
    <cellStyle name="Normal 323" xfId="1971" xr:uid="{00000000-0005-0000-0000-0000F1070000}"/>
    <cellStyle name="Normal 324" xfId="1972" xr:uid="{00000000-0005-0000-0000-0000F2070000}"/>
    <cellStyle name="Normal 325" xfId="1973" xr:uid="{00000000-0005-0000-0000-0000F3070000}"/>
    <cellStyle name="Normal 326" xfId="1974" xr:uid="{00000000-0005-0000-0000-0000F4070000}"/>
    <cellStyle name="Normal 327" xfId="1975" xr:uid="{00000000-0005-0000-0000-0000F5070000}"/>
    <cellStyle name="Normal 328" xfId="1976" xr:uid="{00000000-0005-0000-0000-0000F6070000}"/>
    <cellStyle name="Normal 329" xfId="1977" xr:uid="{00000000-0005-0000-0000-0000F7070000}"/>
    <cellStyle name="Normal 33" xfId="1978" xr:uid="{00000000-0005-0000-0000-0000F8070000}"/>
    <cellStyle name="Normal 33 10" xfId="1979" xr:uid="{00000000-0005-0000-0000-0000F9070000}"/>
    <cellStyle name="Normal 33 11" xfId="1980" xr:uid="{00000000-0005-0000-0000-0000FA070000}"/>
    <cellStyle name="Normal 33 12" xfId="1981" xr:uid="{00000000-0005-0000-0000-0000FB070000}"/>
    <cellStyle name="Normal 33 13" xfId="1982" xr:uid="{00000000-0005-0000-0000-0000FC070000}"/>
    <cellStyle name="Normal 33 14" xfId="1983" xr:uid="{00000000-0005-0000-0000-0000FD070000}"/>
    <cellStyle name="Normal 33 15" xfId="1984" xr:uid="{00000000-0005-0000-0000-0000FE070000}"/>
    <cellStyle name="Normal 33 16" xfId="1985" xr:uid="{00000000-0005-0000-0000-0000FF070000}"/>
    <cellStyle name="Normal 33 17" xfId="1986" xr:uid="{00000000-0005-0000-0000-000000080000}"/>
    <cellStyle name="Normal 33 18" xfId="1987" xr:uid="{00000000-0005-0000-0000-000001080000}"/>
    <cellStyle name="Normal 33 19" xfId="1988" xr:uid="{00000000-0005-0000-0000-000002080000}"/>
    <cellStyle name="Normal 33 2" xfId="1989" xr:uid="{00000000-0005-0000-0000-000003080000}"/>
    <cellStyle name="Normal 33 20" xfId="1990" xr:uid="{00000000-0005-0000-0000-000004080000}"/>
    <cellStyle name="Normal 33 21" xfId="1991" xr:uid="{00000000-0005-0000-0000-000005080000}"/>
    <cellStyle name="Normal 33 22" xfId="1992" xr:uid="{00000000-0005-0000-0000-000006080000}"/>
    <cellStyle name="Normal 33 23" xfId="1993" xr:uid="{00000000-0005-0000-0000-000007080000}"/>
    <cellStyle name="Normal 33 24" xfId="1994" xr:uid="{00000000-0005-0000-0000-000008080000}"/>
    <cellStyle name="Normal 33 25" xfId="1995" xr:uid="{00000000-0005-0000-0000-000009080000}"/>
    <cellStyle name="Normal 33 26" xfId="1996" xr:uid="{00000000-0005-0000-0000-00000A080000}"/>
    <cellStyle name="Normal 33 27" xfId="1997" xr:uid="{00000000-0005-0000-0000-00000B080000}"/>
    <cellStyle name="Normal 33 28" xfId="1998" xr:uid="{00000000-0005-0000-0000-00000C080000}"/>
    <cellStyle name="Normal 33 29" xfId="1999" xr:uid="{00000000-0005-0000-0000-00000D080000}"/>
    <cellStyle name="Normal 33 3" xfId="2000" xr:uid="{00000000-0005-0000-0000-00000E080000}"/>
    <cellStyle name="Normal 33 30" xfId="2001" xr:uid="{00000000-0005-0000-0000-00000F080000}"/>
    <cellStyle name="Normal 33 4" xfId="2002" xr:uid="{00000000-0005-0000-0000-000010080000}"/>
    <cellStyle name="Normal 33 5" xfId="2003" xr:uid="{00000000-0005-0000-0000-000011080000}"/>
    <cellStyle name="Normal 33 6" xfId="2004" xr:uid="{00000000-0005-0000-0000-000012080000}"/>
    <cellStyle name="Normal 33 7" xfId="2005" xr:uid="{00000000-0005-0000-0000-000013080000}"/>
    <cellStyle name="Normal 33 8" xfId="2006" xr:uid="{00000000-0005-0000-0000-000014080000}"/>
    <cellStyle name="Normal 33 9" xfId="2007" xr:uid="{00000000-0005-0000-0000-000015080000}"/>
    <cellStyle name="Normal 330" xfId="2008" xr:uid="{00000000-0005-0000-0000-000016080000}"/>
    <cellStyle name="Normal 331" xfId="2009" xr:uid="{00000000-0005-0000-0000-000017080000}"/>
    <cellStyle name="Normal 332" xfId="2010" xr:uid="{00000000-0005-0000-0000-000018080000}"/>
    <cellStyle name="Normal 333" xfId="2011" xr:uid="{00000000-0005-0000-0000-000019080000}"/>
    <cellStyle name="Normal 334" xfId="2012" xr:uid="{00000000-0005-0000-0000-00001A080000}"/>
    <cellStyle name="Normal 335" xfId="2013" xr:uid="{00000000-0005-0000-0000-00001B080000}"/>
    <cellStyle name="Normal 336" xfId="2014" xr:uid="{00000000-0005-0000-0000-00001C080000}"/>
    <cellStyle name="Normal 337" xfId="2015" xr:uid="{00000000-0005-0000-0000-00001D080000}"/>
    <cellStyle name="Normal 338" xfId="2016" xr:uid="{00000000-0005-0000-0000-00001E080000}"/>
    <cellStyle name="Normal 339" xfId="2017" xr:uid="{00000000-0005-0000-0000-00001F080000}"/>
    <cellStyle name="Normal 34" xfId="2018" xr:uid="{00000000-0005-0000-0000-000020080000}"/>
    <cellStyle name="Normal 34 10" xfId="2019" xr:uid="{00000000-0005-0000-0000-000021080000}"/>
    <cellStyle name="Normal 34 11" xfId="2020" xr:uid="{00000000-0005-0000-0000-000022080000}"/>
    <cellStyle name="Normal 34 12" xfId="2021" xr:uid="{00000000-0005-0000-0000-000023080000}"/>
    <cellStyle name="Normal 34 13" xfId="2022" xr:uid="{00000000-0005-0000-0000-000024080000}"/>
    <cellStyle name="Normal 34 14" xfId="2023" xr:uid="{00000000-0005-0000-0000-000025080000}"/>
    <cellStyle name="Normal 34 15" xfId="2024" xr:uid="{00000000-0005-0000-0000-000026080000}"/>
    <cellStyle name="Normal 34 16" xfId="2025" xr:uid="{00000000-0005-0000-0000-000027080000}"/>
    <cellStyle name="Normal 34 17" xfId="2026" xr:uid="{00000000-0005-0000-0000-000028080000}"/>
    <cellStyle name="Normal 34 18" xfId="2027" xr:uid="{00000000-0005-0000-0000-000029080000}"/>
    <cellStyle name="Normal 34 19" xfId="2028" xr:uid="{00000000-0005-0000-0000-00002A080000}"/>
    <cellStyle name="Normal 34 2" xfId="2029" xr:uid="{00000000-0005-0000-0000-00002B080000}"/>
    <cellStyle name="Normal 34 20" xfId="2030" xr:uid="{00000000-0005-0000-0000-00002C080000}"/>
    <cellStyle name="Normal 34 21" xfId="2031" xr:uid="{00000000-0005-0000-0000-00002D080000}"/>
    <cellStyle name="Normal 34 22" xfId="2032" xr:uid="{00000000-0005-0000-0000-00002E080000}"/>
    <cellStyle name="Normal 34 23" xfId="2033" xr:uid="{00000000-0005-0000-0000-00002F080000}"/>
    <cellStyle name="Normal 34 24" xfId="2034" xr:uid="{00000000-0005-0000-0000-000030080000}"/>
    <cellStyle name="Normal 34 25" xfId="2035" xr:uid="{00000000-0005-0000-0000-000031080000}"/>
    <cellStyle name="Normal 34 26" xfId="2036" xr:uid="{00000000-0005-0000-0000-000032080000}"/>
    <cellStyle name="Normal 34 27" xfId="2037" xr:uid="{00000000-0005-0000-0000-000033080000}"/>
    <cellStyle name="Normal 34 28" xfId="2038" xr:uid="{00000000-0005-0000-0000-000034080000}"/>
    <cellStyle name="Normal 34 29" xfId="2039" xr:uid="{00000000-0005-0000-0000-000035080000}"/>
    <cellStyle name="Normal 34 3" xfId="2040" xr:uid="{00000000-0005-0000-0000-000036080000}"/>
    <cellStyle name="Normal 34 30" xfId="2041" xr:uid="{00000000-0005-0000-0000-000037080000}"/>
    <cellStyle name="Normal 34 4" xfId="2042" xr:uid="{00000000-0005-0000-0000-000038080000}"/>
    <cellStyle name="Normal 34 5" xfId="2043" xr:uid="{00000000-0005-0000-0000-000039080000}"/>
    <cellStyle name="Normal 34 6" xfId="2044" xr:uid="{00000000-0005-0000-0000-00003A080000}"/>
    <cellStyle name="Normal 34 7" xfId="2045" xr:uid="{00000000-0005-0000-0000-00003B080000}"/>
    <cellStyle name="Normal 34 8" xfId="2046" xr:uid="{00000000-0005-0000-0000-00003C080000}"/>
    <cellStyle name="Normal 34 9" xfId="2047" xr:uid="{00000000-0005-0000-0000-00003D080000}"/>
    <cellStyle name="Normal 340" xfId="2048" xr:uid="{00000000-0005-0000-0000-00003E080000}"/>
    <cellStyle name="Normal 341" xfId="2049" xr:uid="{00000000-0005-0000-0000-00003F080000}"/>
    <cellStyle name="Normal 342" xfId="2050" xr:uid="{00000000-0005-0000-0000-000040080000}"/>
    <cellStyle name="Normal 343" xfId="2051" xr:uid="{00000000-0005-0000-0000-000041080000}"/>
    <cellStyle name="Normal 344" xfId="2052" xr:uid="{00000000-0005-0000-0000-000042080000}"/>
    <cellStyle name="Normal 345" xfId="2053" xr:uid="{00000000-0005-0000-0000-000043080000}"/>
    <cellStyle name="Normal 346" xfId="2054" xr:uid="{00000000-0005-0000-0000-000044080000}"/>
    <cellStyle name="Normal 347" xfId="2055" xr:uid="{00000000-0005-0000-0000-000045080000}"/>
    <cellStyle name="Normal 348" xfId="2056" xr:uid="{00000000-0005-0000-0000-000046080000}"/>
    <cellStyle name="Normal 349" xfId="2057" xr:uid="{00000000-0005-0000-0000-000047080000}"/>
    <cellStyle name="Normal 35" xfId="2058" xr:uid="{00000000-0005-0000-0000-000048080000}"/>
    <cellStyle name="Normal 35 10" xfId="2059" xr:uid="{00000000-0005-0000-0000-000049080000}"/>
    <cellStyle name="Normal 35 11" xfId="2060" xr:uid="{00000000-0005-0000-0000-00004A080000}"/>
    <cellStyle name="Normal 35 12" xfId="2061" xr:uid="{00000000-0005-0000-0000-00004B080000}"/>
    <cellStyle name="Normal 35 13" xfId="2062" xr:uid="{00000000-0005-0000-0000-00004C080000}"/>
    <cellStyle name="Normal 35 14" xfId="2063" xr:uid="{00000000-0005-0000-0000-00004D080000}"/>
    <cellStyle name="Normal 35 15" xfId="2064" xr:uid="{00000000-0005-0000-0000-00004E080000}"/>
    <cellStyle name="Normal 35 16" xfId="2065" xr:uid="{00000000-0005-0000-0000-00004F080000}"/>
    <cellStyle name="Normal 35 17" xfId="2066" xr:uid="{00000000-0005-0000-0000-000050080000}"/>
    <cellStyle name="Normal 35 18" xfId="2067" xr:uid="{00000000-0005-0000-0000-000051080000}"/>
    <cellStyle name="Normal 35 19" xfId="2068" xr:uid="{00000000-0005-0000-0000-000052080000}"/>
    <cellStyle name="Normal 35 2" xfId="2069" xr:uid="{00000000-0005-0000-0000-000053080000}"/>
    <cellStyle name="Normal 35 20" xfId="2070" xr:uid="{00000000-0005-0000-0000-000054080000}"/>
    <cellStyle name="Normal 35 21" xfId="2071" xr:uid="{00000000-0005-0000-0000-000055080000}"/>
    <cellStyle name="Normal 35 22" xfId="2072" xr:uid="{00000000-0005-0000-0000-000056080000}"/>
    <cellStyle name="Normal 35 23" xfId="2073" xr:uid="{00000000-0005-0000-0000-000057080000}"/>
    <cellStyle name="Normal 35 24" xfId="2074" xr:uid="{00000000-0005-0000-0000-000058080000}"/>
    <cellStyle name="Normal 35 25" xfId="2075" xr:uid="{00000000-0005-0000-0000-000059080000}"/>
    <cellStyle name="Normal 35 26" xfId="2076" xr:uid="{00000000-0005-0000-0000-00005A080000}"/>
    <cellStyle name="Normal 35 27" xfId="2077" xr:uid="{00000000-0005-0000-0000-00005B080000}"/>
    <cellStyle name="Normal 35 28" xfId="2078" xr:uid="{00000000-0005-0000-0000-00005C080000}"/>
    <cellStyle name="Normal 35 29" xfId="2079" xr:uid="{00000000-0005-0000-0000-00005D080000}"/>
    <cellStyle name="Normal 35 3" xfId="2080" xr:uid="{00000000-0005-0000-0000-00005E080000}"/>
    <cellStyle name="Normal 35 30" xfId="2081" xr:uid="{00000000-0005-0000-0000-00005F080000}"/>
    <cellStyle name="Normal 35 4" xfId="2082" xr:uid="{00000000-0005-0000-0000-000060080000}"/>
    <cellStyle name="Normal 35 5" xfId="2083" xr:uid="{00000000-0005-0000-0000-000061080000}"/>
    <cellStyle name="Normal 35 6" xfId="2084" xr:uid="{00000000-0005-0000-0000-000062080000}"/>
    <cellStyle name="Normal 35 7" xfId="2085" xr:uid="{00000000-0005-0000-0000-000063080000}"/>
    <cellStyle name="Normal 35 8" xfId="2086" xr:uid="{00000000-0005-0000-0000-000064080000}"/>
    <cellStyle name="Normal 35 9" xfId="2087" xr:uid="{00000000-0005-0000-0000-000065080000}"/>
    <cellStyle name="Normal 350" xfId="2088" xr:uid="{00000000-0005-0000-0000-000066080000}"/>
    <cellStyle name="Normal 351" xfId="2089" xr:uid="{00000000-0005-0000-0000-000067080000}"/>
    <cellStyle name="Normal 352" xfId="2090" xr:uid="{00000000-0005-0000-0000-000068080000}"/>
    <cellStyle name="Normal 353" xfId="2091" xr:uid="{00000000-0005-0000-0000-000069080000}"/>
    <cellStyle name="Normal 354" xfId="2092" xr:uid="{00000000-0005-0000-0000-00006A080000}"/>
    <cellStyle name="Normal 355" xfId="2093" xr:uid="{00000000-0005-0000-0000-00006B080000}"/>
    <cellStyle name="Normal 356" xfId="2094" xr:uid="{00000000-0005-0000-0000-00006C080000}"/>
    <cellStyle name="Normal 357" xfId="2095" xr:uid="{00000000-0005-0000-0000-00006D080000}"/>
    <cellStyle name="Normal 358" xfId="2096" xr:uid="{00000000-0005-0000-0000-00006E080000}"/>
    <cellStyle name="Normal 359" xfId="2097" xr:uid="{00000000-0005-0000-0000-00006F080000}"/>
    <cellStyle name="Normal 36" xfId="2098" xr:uid="{00000000-0005-0000-0000-000070080000}"/>
    <cellStyle name="Normal 36 10" xfId="2099" xr:uid="{00000000-0005-0000-0000-000071080000}"/>
    <cellStyle name="Normal 36 11" xfId="2100" xr:uid="{00000000-0005-0000-0000-000072080000}"/>
    <cellStyle name="Normal 36 12" xfId="2101" xr:uid="{00000000-0005-0000-0000-000073080000}"/>
    <cellStyle name="Normal 36 13" xfId="2102" xr:uid="{00000000-0005-0000-0000-000074080000}"/>
    <cellStyle name="Normal 36 14" xfId="2103" xr:uid="{00000000-0005-0000-0000-000075080000}"/>
    <cellStyle name="Normal 36 15" xfId="2104" xr:uid="{00000000-0005-0000-0000-000076080000}"/>
    <cellStyle name="Normal 36 16" xfId="2105" xr:uid="{00000000-0005-0000-0000-000077080000}"/>
    <cellStyle name="Normal 36 17" xfId="2106" xr:uid="{00000000-0005-0000-0000-000078080000}"/>
    <cellStyle name="Normal 36 18" xfId="2107" xr:uid="{00000000-0005-0000-0000-000079080000}"/>
    <cellStyle name="Normal 36 19" xfId="2108" xr:uid="{00000000-0005-0000-0000-00007A080000}"/>
    <cellStyle name="Normal 36 2" xfId="2109" xr:uid="{00000000-0005-0000-0000-00007B080000}"/>
    <cellStyle name="Normal 36 20" xfId="2110" xr:uid="{00000000-0005-0000-0000-00007C080000}"/>
    <cellStyle name="Normal 36 21" xfId="2111" xr:uid="{00000000-0005-0000-0000-00007D080000}"/>
    <cellStyle name="Normal 36 22" xfId="2112" xr:uid="{00000000-0005-0000-0000-00007E080000}"/>
    <cellStyle name="Normal 36 23" xfId="2113" xr:uid="{00000000-0005-0000-0000-00007F080000}"/>
    <cellStyle name="Normal 36 24" xfId="2114" xr:uid="{00000000-0005-0000-0000-000080080000}"/>
    <cellStyle name="Normal 36 25" xfId="2115" xr:uid="{00000000-0005-0000-0000-000081080000}"/>
    <cellStyle name="Normal 36 26" xfId="2116" xr:uid="{00000000-0005-0000-0000-000082080000}"/>
    <cellStyle name="Normal 36 27" xfId="2117" xr:uid="{00000000-0005-0000-0000-000083080000}"/>
    <cellStyle name="Normal 36 28" xfId="2118" xr:uid="{00000000-0005-0000-0000-000084080000}"/>
    <cellStyle name="Normal 36 29" xfId="2119" xr:uid="{00000000-0005-0000-0000-000085080000}"/>
    <cellStyle name="Normal 36 3" xfId="2120" xr:uid="{00000000-0005-0000-0000-000086080000}"/>
    <cellStyle name="Normal 36 30" xfId="2121" xr:uid="{00000000-0005-0000-0000-000087080000}"/>
    <cellStyle name="Normal 36 4" xfId="2122" xr:uid="{00000000-0005-0000-0000-000088080000}"/>
    <cellStyle name="Normal 36 5" xfId="2123" xr:uid="{00000000-0005-0000-0000-000089080000}"/>
    <cellStyle name="Normal 36 6" xfId="2124" xr:uid="{00000000-0005-0000-0000-00008A080000}"/>
    <cellStyle name="Normal 36 7" xfId="2125" xr:uid="{00000000-0005-0000-0000-00008B080000}"/>
    <cellStyle name="Normal 36 8" xfId="2126" xr:uid="{00000000-0005-0000-0000-00008C080000}"/>
    <cellStyle name="Normal 36 9" xfId="2127" xr:uid="{00000000-0005-0000-0000-00008D080000}"/>
    <cellStyle name="Normal 360" xfId="2128" xr:uid="{00000000-0005-0000-0000-00008E080000}"/>
    <cellStyle name="Normal 361" xfId="2129" xr:uid="{00000000-0005-0000-0000-00008F080000}"/>
    <cellStyle name="Normal 362" xfId="2130" xr:uid="{00000000-0005-0000-0000-000090080000}"/>
    <cellStyle name="Normal 363" xfId="2131" xr:uid="{00000000-0005-0000-0000-000091080000}"/>
    <cellStyle name="Normal 364" xfId="2132" xr:uid="{00000000-0005-0000-0000-000092080000}"/>
    <cellStyle name="Normal 365" xfId="2133" xr:uid="{00000000-0005-0000-0000-000093080000}"/>
    <cellStyle name="Normal 366" xfId="2134" xr:uid="{00000000-0005-0000-0000-000094080000}"/>
    <cellStyle name="Normal 367" xfId="2135" xr:uid="{00000000-0005-0000-0000-000095080000}"/>
    <cellStyle name="Normal 368" xfId="2136" xr:uid="{00000000-0005-0000-0000-000096080000}"/>
    <cellStyle name="Normal 369" xfId="2137" xr:uid="{00000000-0005-0000-0000-000097080000}"/>
    <cellStyle name="Normal 37" xfId="2138" xr:uid="{00000000-0005-0000-0000-000098080000}"/>
    <cellStyle name="Normal 370" xfId="2139" xr:uid="{00000000-0005-0000-0000-000099080000}"/>
    <cellStyle name="Normal 371" xfId="2140" xr:uid="{00000000-0005-0000-0000-00009A080000}"/>
    <cellStyle name="Normal 372" xfId="2141" xr:uid="{00000000-0005-0000-0000-00009B080000}"/>
    <cellStyle name="Normal 373" xfId="2142" xr:uid="{00000000-0005-0000-0000-00009C080000}"/>
    <cellStyle name="Normal 374" xfId="2143" xr:uid="{00000000-0005-0000-0000-00009D080000}"/>
    <cellStyle name="Normal 375" xfId="2144" xr:uid="{00000000-0005-0000-0000-00009E080000}"/>
    <cellStyle name="Normal 376" xfId="2145" xr:uid="{00000000-0005-0000-0000-00009F080000}"/>
    <cellStyle name="Normal 377" xfId="2146" xr:uid="{00000000-0005-0000-0000-0000A0080000}"/>
    <cellStyle name="Normal 378" xfId="2147" xr:uid="{00000000-0005-0000-0000-0000A1080000}"/>
    <cellStyle name="Normal 379" xfId="2148" xr:uid="{00000000-0005-0000-0000-0000A2080000}"/>
    <cellStyle name="Normal 38" xfId="2149" xr:uid="{00000000-0005-0000-0000-0000A3080000}"/>
    <cellStyle name="Normal 380" xfId="2150" xr:uid="{00000000-0005-0000-0000-0000A4080000}"/>
    <cellStyle name="Normal 381" xfId="2151" xr:uid="{00000000-0005-0000-0000-0000A5080000}"/>
    <cellStyle name="Normal 382" xfId="2152" xr:uid="{00000000-0005-0000-0000-0000A6080000}"/>
    <cellStyle name="Normal 383" xfId="2153" xr:uid="{00000000-0005-0000-0000-0000A7080000}"/>
    <cellStyle name="Normal 384" xfId="2154" xr:uid="{00000000-0005-0000-0000-0000A8080000}"/>
    <cellStyle name="Normal 385" xfId="2155" xr:uid="{00000000-0005-0000-0000-0000A9080000}"/>
    <cellStyle name="Normal 386" xfId="2156" xr:uid="{00000000-0005-0000-0000-0000AA080000}"/>
    <cellStyle name="Normal 387" xfId="2157" xr:uid="{00000000-0005-0000-0000-0000AB080000}"/>
    <cellStyle name="Normal 388" xfId="2158" xr:uid="{00000000-0005-0000-0000-0000AC080000}"/>
    <cellStyle name="Normal 389" xfId="2159" xr:uid="{00000000-0005-0000-0000-0000AD080000}"/>
    <cellStyle name="Normal 39" xfId="2160" xr:uid="{00000000-0005-0000-0000-0000AE080000}"/>
    <cellStyle name="Normal 390" xfId="2161" xr:uid="{00000000-0005-0000-0000-0000AF080000}"/>
    <cellStyle name="Normal 391" xfId="2162" xr:uid="{00000000-0005-0000-0000-0000B0080000}"/>
    <cellStyle name="Normal 392" xfId="2163" xr:uid="{00000000-0005-0000-0000-0000B1080000}"/>
    <cellStyle name="Normal 393" xfId="2164" xr:uid="{00000000-0005-0000-0000-0000B2080000}"/>
    <cellStyle name="Normal 394" xfId="2165" xr:uid="{00000000-0005-0000-0000-0000B3080000}"/>
    <cellStyle name="Normal 395" xfId="2166" xr:uid="{00000000-0005-0000-0000-0000B4080000}"/>
    <cellStyle name="Normal 396" xfId="2167" xr:uid="{00000000-0005-0000-0000-0000B5080000}"/>
    <cellStyle name="Normal 397" xfId="2168" xr:uid="{00000000-0005-0000-0000-0000B6080000}"/>
    <cellStyle name="Normal 398" xfId="2169" xr:uid="{00000000-0005-0000-0000-0000B7080000}"/>
    <cellStyle name="Normal 399" xfId="2170" xr:uid="{00000000-0005-0000-0000-0000B8080000}"/>
    <cellStyle name="Normal 4" xfId="2171" xr:uid="{00000000-0005-0000-0000-0000B9080000}"/>
    <cellStyle name="Normal 4 10" xfId="2172" xr:uid="{00000000-0005-0000-0000-0000BA080000}"/>
    <cellStyle name="Normal 4 11" xfId="2173" xr:uid="{00000000-0005-0000-0000-0000BB080000}"/>
    <cellStyle name="Normal 4 12" xfId="2174" xr:uid="{00000000-0005-0000-0000-0000BC080000}"/>
    <cellStyle name="Normal 4 13" xfId="2175" xr:uid="{00000000-0005-0000-0000-0000BD080000}"/>
    <cellStyle name="Normal 4 14" xfId="2176" xr:uid="{00000000-0005-0000-0000-0000BE080000}"/>
    <cellStyle name="Normal 4 15" xfId="2177" xr:uid="{00000000-0005-0000-0000-0000BF080000}"/>
    <cellStyle name="Normal 4 16" xfId="2178" xr:uid="{00000000-0005-0000-0000-0000C0080000}"/>
    <cellStyle name="Normal 4 17" xfId="2179" xr:uid="{00000000-0005-0000-0000-0000C1080000}"/>
    <cellStyle name="Normal 4 18" xfId="2180" xr:uid="{00000000-0005-0000-0000-0000C2080000}"/>
    <cellStyle name="Normal 4 19" xfId="2181" xr:uid="{00000000-0005-0000-0000-0000C3080000}"/>
    <cellStyle name="Normal 4 2" xfId="2182" xr:uid="{00000000-0005-0000-0000-0000C4080000}"/>
    <cellStyle name="Normal 4 2 2" xfId="2183" xr:uid="{00000000-0005-0000-0000-0000C5080000}"/>
    <cellStyle name="Normal 4 2 2 2" xfId="2184" xr:uid="{00000000-0005-0000-0000-0000C6080000}"/>
    <cellStyle name="Normal 4 2 2 2 2" xfId="2185" xr:uid="{00000000-0005-0000-0000-0000C7080000}"/>
    <cellStyle name="Normal 4 2 2 3" xfId="2186" xr:uid="{00000000-0005-0000-0000-0000C8080000}"/>
    <cellStyle name="Normal 4 2 2 4" xfId="2187" xr:uid="{00000000-0005-0000-0000-0000C9080000}"/>
    <cellStyle name="Normal 4 2 2 5" xfId="2188" xr:uid="{00000000-0005-0000-0000-0000CA080000}"/>
    <cellStyle name="Normal 4 2 2 5 2" xfId="2189" xr:uid="{00000000-0005-0000-0000-0000CB080000}"/>
    <cellStyle name="Normal 4 2 2 5 2 2" xfId="2190" xr:uid="{00000000-0005-0000-0000-0000CC080000}"/>
    <cellStyle name="Normal 4 2 2 5 2 2 2" xfId="2191" xr:uid="{00000000-0005-0000-0000-0000CD080000}"/>
    <cellStyle name="Normal 4 2 2 5 2 2 2 2" xfId="2192" xr:uid="{00000000-0005-0000-0000-0000CE080000}"/>
    <cellStyle name="Normal 4 2 2 5 2 2 2 2 2" xfId="2193" xr:uid="{00000000-0005-0000-0000-0000CF080000}"/>
    <cellStyle name="Normal 4 2 2 5 2 2 2 2 2 2" xfId="2194" xr:uid="{00000000-0005-0000-0000-0000D0080000}"/>
    <cellStyle name="Normal 4 2 2 5 2 2 2 2 3" xfId="2195" xr:uid="{00000000-0005-0000-0000-0000D1080000}"/>
    <cellStyle name="Normal 4 2 3" xfId="2196" xr:uid="{00000000-0005-0000-0000-0000D2080000}"/>
    <cellStyle name="Normal 4 2 3 2" xfId="2197" xr:uid="{00000000-0005-0000-0000-0000D3080000}"/>
    <cellStyle name="Normal 4 2 4" xfId="2198" xr:uid="{00000000-0005-0000-0000-0000D4080000}"/>
    <cellStyle name="Normal 4 20" xfId="2199" xr:uid="{00000000-0005-0000-0000-0000D5080000}"/>
    <cellStyle name="Normal 4 21" xfId="2200" xr:uid="{00000000-0005-0000-0000-0000D6080000}"/>
    <cellStyle name="Normal 4 22" xfId="2201" xr:uid="{00000000-0005-0000-0000-0000D7080000}"/>
    <cellStyle name="Normal 4 23" xfId="2202" xr:uid="{00000000-0005-0000-0000-0000D8080000}"/>
    <cellStyle name="Normal 4 23 2" xfId="2203" xr:uid="{00000000-0005-0000-0000-0000D9080000}"/>
    <cellStyle name="Normal 4 24" xfId="2204" xr:uid="{00000000-0005-0000-0000-0000DA080000}"/>
    <cellStyle name="Normal 4 24 2" xfId="2205" xr:uid="{00000000-0005-0000-0000-0000DB080000}"/>
    <cellStyle name="Normal 4 25" xfId="2206" xr:uid="{00000000-0005-0000-0000-0000DC080000}"/>
    <cellStyle name="Normal 4 25 2" xfId="2207" xr:uid="{00000000-0005-0000-0000-0000DD080000}"/>
    <cellStyle name="Normal 4 26" xfId="2208" xr:uid="{00000000-0005-0000-0000-0000DE080000}"/>
    <cellStyle name="Normal 4 26 2" xfId="2209" xr:uid="{00000000-0005-0000-0000-0000DF080000}"/>
    <cellStyle name="Normal 4 27" xfId="2210" xr:uid="{00000000-0005-0000-0000-0000E0080000}"/>
    <cellStyle name="Normal 4 27 2" xfId="2211" xr:uid="{00000000-0005-0000-0000-0000E1080000}"/>
    <cellStyle name="Normal 4 28" xfId="2212" xr:uid="{00000000-0005-0000-0000-0000E2080000}"/>
    <cellStyle name="Normal 4 3" xfId="2213" xr:uid="{00000000-0005-0000-0000-0000E3080000}"/>
    <cellStyle name="Normal 4 3 2" xfId="2214" xr:uid="{00000000-0005-0000-0000-0000E4080000}"/>
    <cellStyle name="Normal 4 3 2 2" xfId="2215" xr:uid="{00000000-0005-0000-0000-0000E5080000}"/>
    <cellStyle name="Normal 4 3 2 2 2" xfId="2216" xr:uid="{00000000-0005-0000-0000-0000E6080000}"/>
    <cellStyle name="Normal 4 3 2 3" xfId="2217" xr:uid="{00000000-0005-0000-0000-0000E7080000}"/>
    <cellStyle name="Normal 4 3 2 3 2" xfId="2218" xr:uid="{00000000-0005-0000-0000-0000E8080000}"/>
    <cellStyle name="Normal 4 3 2 3 2 2" xfId="2219" xr:uid="{00000000-0005-0000-0000-0000E9080000}"/>
    <cellStyle name="Normal 4 3 2 3 2 3" xfId="2220" xr:uid="{00000000-0005-0000-0000-0000EA080000}"/>
    <cellStyle name="Normal 4 3 2 3 2 3 2" xfId="2221" xr:uid="{00000000-0005-0000-0000-0000EB080000}"/>
    <cellStyle name="Normal 4 3 2 3 2 3 3" xfId="2222" xr:uid="{00000000-0005-0000-0000-0000EC080000}"/>
    <cellStyle name="Normal 4 3 2 3 2 3 4" xfId="2223" xr:uid="{00000000-0005-0000-0000-0000ED080000}"/>
    <cellStyle name="Normal 4 3 2 3 2 3 4 2" xfId="2224" xr:uid="{00000000-0005-0000-0000-0000EE080000}"/>
    <cellStyle name="Normal 4 3 2 3 2 3 4 2 2" xfId="2225" xr:uid="{00000000-0005-0000-0000-0000EF080000}"/>
    <cellStyle name="Normal 4 3 2 3 2 3 4 2 2 2" xfId="2226" xr:uid="{00000000-0005-0000-0000-0000F0080000}"/>
    <cellStyle name="Normal 4 3 2 3 2 3 4 2 2 3" xfId="2227" xr:uid="{00000000-0005-0000-0000-0000F1080000}"/>
    <cellStyle name="Normal 4 3 2 3 2 3 4 2 2 3 2" xfId="2228" xr:uid="{00000000-0005-0000-0000-0000F2080000}"/>
    <cellStyle name="Normal 4 3 2 3 2 3 5" xfId="2229" xr:uid="{00000000-0005-0000-0000-0000F3080000}"/>
    <cellStyle name="Normal 4 3 2 3 2 3 5 2" xfId="2230" xr:uid="{00000000-0005-0000-0000-0000F4080000}"/>
    <cellStyle name="Normal 4 3 2 3 2 3 5 2 2" xfId="2231" xr:uid="{00000000-0005-0000-0000-0000F5080000}"/>
    <cellStyle name="Normal 4 3 2 3 2 3 5 2 2 2" xfId="2232" xr:uid="{00000000-0005-0000-0000-0000F6080000}"/>
    <cellStyle name="Normal 4 3 2 3 2 3 5 2 2 3" xfId="2233" xr:uid="{00000000-0005-0000-0000-0000F7080000}"/>
    <cellStyle name="Normal 4 3 2 3 2 3 5 2 2 3 2" xfId="2234" xr:uid="{00000000-0005-0000-0000-0000F8080000}"/>
    <cellStyle name="Normal 4 3 3" xfId="2235" xr:uid="{00000000-0005-0000-0000-0000F9080000}"/>
    <cellStyle name="Normal 4 3 3 2" xfId="2236" xr:uid="{00000000-0005-0000-0000-0000FA080000}"/>
    <cellStyle name="Normal 4 3 4" xfId="2237" xr:uid="{00000000-0005-0000-0000-0000FB080000}"/>
    <cellStyle name="Normal 4 4" xfId="2238" xr:uid="{00000000-0005-0000-0000-0000FC080000}"/>
    <cellStyle name="Normal 4 4 2" xfId="2239" xr:uid="{00000000-0005-0000-0000-0000FD080000}"/>
    <cellStyle name="Normal 4 4 3" xfId="2240" xr:uid="{00000000-0005-0000-0000-0000FE080000}"/>
    <cellStyle name="Normal 4 4 4" xfId="2241" xr:uid="{00000000-0005-0000-0000-0000FF080000}"/>
    <cellStyle name="Normal 4 4 5" xfId="2242" xr:uid="{00000000-0005-0000-0000-000000090000}"/>
    <cellStyle name="Normal 4 4 6" xfId="2243" xr:uid="{00000000-0005-0000-0000-000001090000}"/>
    <cellStyle name="Normal 4 4 7" xfId="2244" xr:uid="{00000000-0005-0000-0000-000002090000}"/>
    <cellStyle name="Normal 4 5" xfId="2245" xr:uid="{00000000-0005-0000-0000-000003090000}"/>
    <cellStyle name="Normal 4 6" xfId="2246" xr:uid="{00000000-0005-0000-0000-000004090000}"/>
    <cellStyle name="Normal 4 7" xfId="2247" xr:uid="{00000000-0005-0000-0000-000005090000}"/>
    <cellStyle name="Normal 4 8" xfId="2248" xr:uid="{00000000-0005-0000-0000-000006090000}"/>
    <cellStyle name="Normal 4 9" xfId="2249" xr:uid="{00000000-0005-0000-0000-000007090000}"/>
    <cellStyle name="Normal 4_4th Qtr. 2010 Tables" xfId="2250" xr:uid="{00000000-0005-0000-0000-000008090000}"/>
    <cellStyle name="Normal 40" xfId="2251" xr:uid="{00000000-0005-0000-0000-000009090000}"/>
    <cellStyle name="Normal 400" xfId="2252" xr:uid="{00000000-0005-0000-0000-00000A090000}"/>
    <cellStyle name="Normal 401" xfId="2253" xr:uid="{00000000-0005-0000-0000-00000B090000}"/>
    <cellStyle name="Normal 402" xfId="2254" xr:uid="{00000000-0005-0000-0000-00000C090000}"/>
    <cellStyle name="Normal 403" xfId="2255" xr:uid="{00000000-0005-0000-0000-00000D090000}"/>
    <cellStyle name="Normal 404" xfId="2256" xr:uid="{00000000-0005-0000-0000-00000E090000}"/>
    <cellStyle name="Normal 405" xfId="2257" xr:uid="{00000000-0005-0000-0000-00000F090000}"/>
    <cellStyle name="Normal 406" xfId="2258" xr:uid="{00000000-0005-0000-0000-000010090000}"/>
    <cellStyle name="Normal 407" xfId="2259" xr:uid="{00000000-0005-0000-0000-000011090000}"/>
    <cellStyle name="Normal 408" xfId="2260" xr:uid="{00000000-0005-0000-0000-000012090000}"/>
    <cellStyle name="Normal 409" xfId="2261" xr:uid="{00000000-0005-0000-0000-000013090000}"/>
    <cellStyle name="Normal 41" xfId="2262" xr:uid="{00000000-0005-0000-0000-000014090000}"/>
    <cellStyle name="Normal 410" xfId="2263" xr:uid="{00000000-0005-0000-0000-000015090000}"/>
    <cellStyle name="Normal 411" xfId="2264" xr:uid="{00000000-0005-0000-0000-000016090000}"/>
    <cellStyle name="Normal 412" xfId="2265" xr:uid="{00000000-0005-0000-0000-000017090000}"/>
    <cellStyle name="Normal 413" xfId="2266" xr:uid="{00000000-0005-0000-0000-000018090000}"/>
    <cellStyle name="Normal 414" xfId="2267" xr:uid="{00000000-0005-0000-0000-000019090000}"/>
    <cellStyle name="Normal 415" xfId="2268" xr:uid="{00000000-0005-0000-0000-00001A090000}"/>
    <cellStyle name="Normal 416" xfId="2269" xr:uid="{00000000-0005-0000-0000-00001B090000}"/>
    <cellStyle name="Normal 417" xfId="2270" xr:uid="{00000000-0005-0000-0000-00001C090000}"/>
    <cellStyle name="Normal 418" xfId="2271" xr:uid="{00000000-0005-0000-0000-00001D090000}"/>
    <cellStyle name="Normal 419" xfId="2272" xr:uid="{00000000-0005-0000-0000-00001E090000}"/>
    <cellStyle name="Normal 42" xfId="2273" xr:uid="{00000000-0005-0000-0000-00001F090000}"/>
    <cellStyle name="Normal 420" xfId="2274" xr:uid="{00000000-0005-0000-0000-000020090000}"/>
    <cellStyle name="Normal 421" xfId="2275" xr:uid="{00000000-0005-0000-0000-000021090000}"/>
    <cellStyle name="Normal 422" xfId="2276" xr:uid="{00000000-0005-0000-0000-000022090000}"/>
    <cellStyle name="Normal 423" xfId="2277" xr:uid="{00000000-0005-0000-0000-000023090000}"/>
    <cellStyle name="Normal 424" xfId="2278" xr:uid="{00000000-0005-0000-0000-000024090000}"/>
    <cellStyle name="Normal 425" xfId="2279" xr:uid="{00000000-0005-0000-0000-000025090000}"/>
    <cellStyle name="Normal 426" xfId="2280" xr:uid="{00000000-0005-0000-0000-000026090000}"/>
    <cellStyle name="Normal 427" xfId="2281" xr:uid="{00000000-0005-0000-0000-000027090000}"/>
    <cellStyle name="Normal 428" xfId="2282" xr:uid="{00000000-0005-0000-0000-000028090000}"/>
    <cellStyle name="Normal 429" xfId="2283" xr:uid="{00000000-0005-0000-0000-000029090000}"/>
    <cellStyle name="Normal 43" xfId="2284" xr:uid="{00000000-0005-0000-0000-00002A090000}"/>
    <cellStyle name="Normal 430" xfId="2285" xr:uid="{00000000-0005-0000-0000-00002B090000}"/>
    <cellStyle name="Normal 431" xfId="2286" xr:uid="{00000000-0005-0000-0000-00002C090000}"/>
    <cellStyle name="Normal 432" xfId="2287" xr:uid="{00000000-0005-0000-0000-00002D090000}"/>
    <cellStyle name="Normal 433" xfId="2288" xr:uid="{00000000-0005-0000-0000-00002E090000}"/>
    <cellStyle name="Normal 434" xfId="2289" xr:uid="{00000000-0005-0000-0000-00002F090000}"/>
    <cellStyle name="Normal 435" xfId="2290" xr:uid="{00000000-0005-0000-0000-000030090000}"/>
    <cellStyle name="Normal 436" xfId="2291" xr:uid="{00000000-0005-0000-0000-000031090000}"/>
    <cellStyle name="Normal 437" xfId="2292" xr:uid="{00000000-0005-0000-0000-000032090000}"/>
    <cellStyle name="Normal 438" xfId="2293" xr:uid="{00000000-0005-0000-0000-000033090000}"/>
    <cellStyle name="Normal 439" xfId="2294" xr:uid="{00000000-0005-0000-0000-000034090000}"/>
    <cellStyle name="Normal 44" xfId="2295" xr:uid="{00000000-0005-0000-0000-000035090000}"/>
    <cellStyle name="Normal 440" xfId="2296" xr:uid="{00000000-0005-0000-0000-000036090000}"/>
    <cellStyle name="Normal 441" xfId="2297" xr:uid="{00000000-0005-0000-0000-000037090000}"/>
    <cellStyle name="Normal 442" xfId="2298" xr:uid="{00000000-0005-0000-0000-000038090000}"/>
    <cellStyle name="Normal 443" xfId="2299" xr:uid="{00000000-0005-0000-0000-000039090000}"/>
    <cellStyle name="Normal 444" xfId="2300" xr:uid="{00000000-0005-0000-0000-00003A090000}"/>
    <cellStyle name="Normal 445" xfId="2301" xr:uid="{00000000-0005-0000-0000-00003B090000}"/>
    <cellStyle name="Normal 446" xfId="2302" xr:uid="{00000000-0005-0000-0000-00003C090000}"/>
    <cellStyle name="Normal 447" xfId="2303" xr:uid="{00000000-0005-0000-0000-00003D090000}"/>
    <cellStyle name="Normal 448" xfId="2304" xr:uid="{00000000-0005-0000-0000-00003E090000}"/>
    <cellStyle name="Normal 449" xfId="2305" xr:uid="{00000000-0005-0000-0000-00003F090000}"/>
    <cellStyle name="Normal 45" xfId="2306" xr:uid="{00000000-0005-0000-0000-000040090000}"/>
    <cellStyle name="Normal 450" xfId="2307" xr:uid="{00000000-0005-0000-0000-000041090000}"/>
    <cellStyle name="Normal 451" xfId="2308" xr:uid="{00000000-0005-0000-0000-000042090000}"/>
    <cellStyle name="Normal 452" xfId="2309" xr:uid="{00000000-0005-0000-0000-000043090000}"/>
    <cellStyle name="Normal 453" xfId="2310" xr:uid="{00000000-0005-0000-0000-000044090000}"/>
    <cellStyle name="Normal 454" xfId="2311" xr:uid="{00000000-0005-0000-0000-000045090000}"/>
    <cellStyle name="Normal 455" xfId="2312" xr:uid="{00000000-0005-0000-0000-000046090000}"/>
    <cellStyle name="Normal 456" xfId="2313" xr:uid="{00000000-0005-0000-0000-000047090000}"/>
    <cellStyle name="Normal 457" xfId="2314" xr:uid="{00000000-0005-0000-0000-000048090000}"/>
    <cellStyle name="Normal 458" xfId="2315" xr:uid="{00000000-0005-0000-0000-000049090000}"/>
    <cellStyle name="Normal 459" xfId="2316" xr:uid="{00000000-0005-0000-0000-00004A090000}"/>
    <cellStyle name="Normal 46" xfId="2317" xr:uid="{00000000-0005-0000-0000-00004B090000}"/>
    <cellStyle name="Normal 460" xfId="2318" xr:uid="{00000000-0005-0000-0000-00004C090000}"/>
    <cellStyle name="Normal 461" xfId="2319" xr:uid="{00000000-0005-0000-0000-00004D090000}"/>
    <cellStyle name="Normal 462" xfId="2320" xr:uid="{00000000-0005-0000-0000-00004E090000}"/>
    <cellStyle name="Normal 463" xfId="2321" xr:uid="{00000000-0005-0000-0000-00004F090000}"/>
    <cellStyle name="Normal 464" xfId="2322" xr:uid="{00000000-0005-0000-0000-000050090000}"/>
    <cellStyle name="Normal 465" xfId="2323" xr:uid="{00000000-0005-0000-0000-000051090000}"/>
    <cellStyle name="Normal 466" xfId="2324" xr:uid="{00000000-0005-0000-0000-000052090000}"/>
    <cellStyle name="Normal 467" xfId="2325" xr:uid="{00000000-0005-0000-0000-000053090000}"/>
    <cellStyle name="Normal 468" xfId="2326" xr:uid="{00000000-0005-0000-0000-000054090000}"/>
    <cellStyle name="Normal 469" xfId="2327" xr:uid="{00000000-0005-0000-0000-000055090000}"/>
    <cellStyle name="Normal 47" xfId="2328" xr:uid="{00000000-0005-0000-0000-000056090000}"/>
    <cellStyle name="Normal 470" xfId="2329" xr:uid="{00000000-0005-0000-0000-000057090000}"/>
    <cellStyle name="Normal 471" xfId="2330" xr:uid="{00000000-0005-0000-0000-000058090000}"/>
    <cellStyle name="Normal 472" xfId="2331" xr:uid="{00000000-0005-0000-0000-000059090000}"/>
    <cellStyle name="Normal 473" xfId="2332" xr:uid="{00000000-0005-0000-0000-00005A090000}"/>
    <cellStyle name="Normal 474" xfId="2333" xr:uid="{00000000-0005-0000-0000-00005B090000}"/>
    <cellStyle name="Normal 475" xfId="2334" xr:uid="{00000000-0005-0000-0000-00005C090000}"/>
    <cellStyle name="Normal 476" xfId="2335" xr:uid="{00000000-0005-0000-0000-00005D090000}"/>
    <cellStyle name="Normal 477" xfId="2336" xr:uid="{00000000-0005-0000-0000-00005E090000}"/>
    <cellStyle name="Normal 478" xfId="2337" xr:uid="{00000000-0005-0000-0000-00005F090000}"/>
    <cellStyle name="Normal 479" xfId="2338" xr:uid="{00000000-0005-0000-0000-000060090000}"/>
    <cellStyle name="Normal 48" xfId="2339" xr:uid="{00000000-0005-0000-0000-000061090000}"/>
    <cellStyle name="Normal 480" xfId="2340" xr:uid="{00000000-0005-0000-0000-000062090000}"/>
    <cellStyle name="Normal 481" xfId="2341" xr:uid="{00000000-0005-0000-0000-000063090000}"/>
    <cellStyle name="Normal 482" xfId="2342" xr:uid="{00000000-0005-0000-0000-000064090000}"/>
    <cellStyle name="Normal 483" xfId="2343" xr:uid="{00000000-0005-0000-0000-000065090000}"/>
    <cellStyle name="Normal 484" xfId="2344" xr:uid="{00000000-0005-0000-0000-000066090000}"/>
    <cellStyle name="Normal 485" xfId="2345" xr:uid="{00000000-0005-0000-0000-000067090000}"/>
    <cellStyle name="Normal 486" xfId="2346" xr:uid="{00000000-0005-0000-0000-000068090000}"/>
    <cellStyle name="Normal 487" xfId="2347" xr:uid="{00000000-0005-0000-0000-000069090000}"/>
    <cellStyle name="Normal 488" xfId="2348" xr:uid="{00000000-0005-0000-0000-00006A090000}"/>
    <cellStyle name="Normal 489" xfId="2349" xr:uid="{00000000-0005-0000-0000-00006B090000}"/>
    <cellStyle name="Normal 49" xfId="2350" xr:uid="{00000000-0005-0000-0000-00006C090000}"/>
    <cellStyle name="Normal 490" xfId="2351" xr:uid="{00000000-0005-0000-0000-00006D090000}"/>
    <cellStyle name="Normal 491" xfId="2352" xr:uid="{00000000-0005-0000-0000-00006E090000}"/>
    <cellStyle name="Normal 492" xfId="2353" xr:uid="{00000000-0005-0000-0000-00006F090000}"/>
    <cellStyle name="Normal 493" xfId="2354" xr:uid="{00000000-0005-0000-0000-000070090000}"/>
    <cellStyle name="Normal 494" xfId="2355" xr:uid="{00000000-0005-0000-0000-000071090000}"/>
    <cellStyle name="Normal 495" xfId="2356" xr:uid="{00000000-0005-0000-0000-000072090000}"/>
    <cellStyle name="Normal 496" xfId="2357" xr:uid="{00000000-0005-0000-0000-000073090000}"/>
    <cellStyle name="Normal 497" xfId="2358" xr:uid="{00000000-0005-0000-0000-000074090000}"/>
    <cellStyle name="Normal 498" xfId="2359" xr:uid="{00000000-0005-0000-0000-000075090000}"/>
    <cellStyle name="Normal 499" xfId="2360" xr:uid="{00000000-0005-0000-0000-000076090000}"/>
    <cellStyle name="Normal 5" xfId="2361" xr:uid="{00000000-0005-0000-0000-000077090000}"/>
    <cellStyle name="Normal 5 2" xfId="2362" xr:uid="{00000000-0005-0000-0000-000078090000}"/>
    <cellStyle name="Normal 5 3" xfId="2363" xr:uid="{00000000-0005-0000-0000-000079090000}"/>
    <cellStyle name="Normal 5 4" xfId="2364" xr:uid="{00000000-0005-0000-0000-00007A090000}"/>
    <cellStyle name="Normal 5 5" xfId="3605" xr:uid="{00000000-0005-0000-0000-00007B090000}"/>
    <cellStyle name="Normal 5 6" xfId="3606" xr:uid="{00000000-0005-0000-0000-00007C090000}"/>
    <cellStyle name="Normal 5 7" xfId="3607" xr:uid="{00000000-0005-0000-0000-00007D090000}"/>
    <cellStyle name="Normal 5 8" xfId="3608" xr:uid="{00000000-0005-0000-0000-00007E090000}"/>
    <cellStyle name="Normal 5_Ext DbtTableB 1 6 (2)" xfId="2365" xr:uid="{00000000-0005-0000-0000-00007F090000}"/>
    <cellStyle name="Normal 50" xfId="2366" xr:uid="{00000000-0005-0000-0000-000080090000}"/>
    <cellStyle name="Normal 500" xfId="2367" xr:uid="{00000000-0005-0000-0000-000081090000}"/>
    <cellStyle name="Normal 501" xfId="2368" xr:uid="{00000000-0005-0000-0000-000082090000}"/>
    <cellStyle name="Normal 502" xfId="2369" xr:uid="{00000000-0005-0000-0000-000083090000}"/>
    <cellStyle name="Normal 503" xfId="2370" xr:uid="{00000000-0005-0000-0000-000084090000}"/>
    <cellStyle name="Normal 504" xfId="2371" xr:uid="{00000000-0005-0000-0000-000085090000}"/>
    <cellStyle name="Normal 505" xfId="2372" xr:uid="{00000000-0005-0000-0000-000086090000}"/>
    <cellStyle name="Normal 506" xfId="2373" xr:uid="{00000000-0005-0000-0000-000087090000}"/>
    <cellStyle name="Normal 507" xfId="2374" xr:uid="{00000000-0005-0000-0000-000088090000}"/>
    <cellStyle name="Normal 508" xfId="2375" xr:uid="{00000000-0005-0000-0000-000089090000}"/>
    <cellStyle name="Normal 509" xfId="2376" xr:uid="{00000000-0005-0000-0000-00008A090000}"/>
    <cellStyle name="Normal 51" xfId="2377" xr:uid="{00000000-0005-0000-0000-00008B090000}"/>
    <cellStyle name="Normal 510" xfId="2378" xr:uid="{00000000-0005-0000-0000-00008C090000}"/>
    <cellStyle name="Normal 511" xfId="2379" xr:uid="{00000000-0005-0000-0000-00008D090000}"/>
    <cellStyle name="Normal 512" xfId="2380" xr:uid="{00000000-0005-0000-0000-00008E090000}"/>
    <cellStyle name="Normal 513" xfId="2381" xr:uid="{00000000-0005-0000-0000-00008F090000}"/>
    <cellStyle name="Normal 514" xfId="2382" xr:uid="{00000000-0005-0000-0000-000090090000}"/>
    <cellStyle name="Normal 515" xfId="2383" xr:uid="{00000000-0005-0000-0000-000091090000}"/>
    <cellStyle name="Normal 516" xfId="2384" xr:uid="{00000000-0005-0000-0000-000092090000}"/>
    <cellStyle name="Normal 517" xfId="2385" xr:uid="{00000000-0005-0000-0000-000093090000}"/>
    <cellStyle name="Normal 518" xfId="2386" xr:uid="{00000000-0005-0000-0000-000094090000}"/>
    <cellStyle name="Normal 519" xfId="2387" xr:uid="{00000000-0005-0000-0000-000095090000}"/>
    <cellStyle name="Normal 52" xfId="2388" xr:uid="{00000000-0005-0000-0000-000096090000}"/>
    <cellStyle name="Normal 520" xfId="2389" xr:uid="{00000000-0005-0000-0000-000097090000}"/>
    <cellStyle name="Normal 521" xfId="2390" xr:uid="{00000000-0005-0000-0000-000098090000}"/>
    <cellStyle name="Normal 522" xfId="2391" xr:uid="{00000000-0005-0000-0000-000099090000}"/>
    <cellStyle name="Normal 523" xfId="2392" xr:uid="{00000000-0005-0000-0000-00009A090000}"/>
    <cellStyle name="Normal 524" xfId="2393" xr:uid="{00000000-0005-0000-0000-00009B090000}"/>
    <cellStyle name="Normal 525" xfId="2394" xr:uid="{00000000-0005-0000-0000-00009C090000}"/>
    <cellStyle name="Normal 526" xfId="2395" xr:uid="{00000000-0005-0000-0000-00009D090000}"/>
    <cellStyle name="Normal 527" xfId="2396" xr:uid="{00000000-0005-0000-0000-00009E090000}"/>
    <cellStyle name="Normal 528" xfId="2397" xr:uid="{00000000-0005-0000-0000-00009F090000}"/>
    <cellStyle name="Normal 529" xfId="2398" xr:uid="{00000000-0005-0000-0000-0000A0090000}"/>
    <cellStyle name="Normal 53" xfId="2399" xr:uid="{00000000-0005-0000-0000-0000A1090000}"/>
    <cellStyle name="Normal 530" xfId="2400" xr:uid="{00000000-0005-0000-0000-0000A2090000}"/>
    <cellStyle name="Normal 531" xfId="2401" xr:uid="{00000000-0005-0000-0000-0000A3090000}"/>
    <cellStyle name="Normal 532" xfId="2402" xr:uid="{00000000-0005-0000-0000-0000A4090000}"/>
    <cellStyle name="Normal 533" xfId="2403" xr:uid="{00000000-0005-0000-0000-0000A5090000}"/>
    <cellStyle name="Normal 534" xfId="2404" xr:uid="{00000000-0005-0000-0000-0000A6090000}"/>
    <cellStyle name="Normal 535" xfId="2405" xr:uid="{00000000-0005-0000-0000-0000A7090000}"/>
    <cellStyle name="Normal 536" xfId="2406" xr:uid="{00000000-0005-0000-0000-0000A8090000}"/>
    <cellStyle name="Normal 537" xfId="2407" xr:uid="{00000000-0005-0000-0000-0000A9090000}"/>
    <cellStyle name="Normal 538" xfId="2408" xr:uid="{00000000-0005-0000-0000-0000AA090000}"/>
    <cellStyle name="Normal 539" xfId="2409" xr:uid="{00000000-0005-0000-0000-0000AB090000}"/>
    <cellStyle name="Normal 54" xfId="2410" xr:uid="{00000000-0005-0000-0000-0000AC090000}"/>
    <cellStyle name="Normal 540" xfId="2411" xr:uid="{00000000-0005-0000-0000-0000AD090000}"/>
    <cellStyle name="Normal 541" xfId="2412" xr:uid="{00000000-0005-0000-0000-0000AE090000}"/>
    <cellStyle name="Normal 542" xfId="2413" xr:uid="{00000000-0005-0000-0000-0000AF090000}"/>
    <cellStyle name="Normal 543" xfId="2414" xr:uid="{00000000-0005-0000-0000-0000B0090000}"/>
    <cellStyle name="Normal 544" xfId="2415" xr:uid="{00000000-0005-0000-0000-0000B1090000}"/>
    <cellStyle name="Normal 545" xfId="2416" xr:uid="{00000000-0005-0000-0000-0000B2090000}"/>
    <cellStyle name="Normal 546" xfId="2417" xr:uid="{00000000-0005-0000-0000-0000B3090000}"/>
    <cellStyle name="Normal 547" xfId="2418" xr:uid="{00000000-0005-0000-0000-0000B4090000}"/>
    <cellStyle name="Normal 548" xfId="2419" xr:uid="{00000000-0005-0000-0000-0000B5090000}"/>
    <cellStyle name="Normal 549" xfId="2420" xr:uid="{00000000-0005-0000-0000-0000B6090000}"/>
    <cellStyle name="Normal 55" xfId="2421" xr:uid="{00000000-0005-0000-0000-0000B7090000}"/>
    <cellStyle name="Normal 550" xfId="2422" xr:uid="{00000000-0005-0000-0000-0000B8090000}"/>
    <cellStyle name="Normal 551" xfId="2423" xr:uid="{00000000-0005-0000-0000-0000B9090000}"/>
    <cellStyle name="Normal 552" xfId="2424" xr:uid="{00000000-0005-0000-0000-0000BA090000}"/>
    <cellStyle name="Normal 553" xfId="2425" xr:uid="{00000000-0005-0000-0000-0000BB090000}"/>
    <cellStyle name="Normal 554" xfId="2426" xr:uid="{00000000-0005-0000-0000-0000BC090000}"/>
    <cellStyle name="Normal 555" xfId="2427" xr:uid="{00000000-0005-0000-0000-0000BD090000}"/>
    <cellStyle name="Normal 556" xfId="2428" xr:uid="{00000000-0005-0000-0000-0000BE090000}"/>
    <cellStyle name="Normal 557" xfId="2429" xr:uid="{00000000-0005-0000-0000-0000BF090000}"/>
    <cellStyle name="Normal 558" xfId="2430" xr:uid="{00000000-0005-0000-0000-0000C0090000}"/>
    <cellStyle name="Normal 558 2" xfId="2431" xr:uid="{00000000-0005-0000-0000-0000C1090000}"/>
    <cellStyle name="Normal 559" xfId="2432" xr:uid="{00000000-0005-0000-0000-0000C2090000}"/>
    <cellStyle name="Normal 559 2" xfId="2433" xr:uid="{00000000-0005-0000-0000-0000C3090000}"/>
    <cellStyle name="Normal 56" xfId="2434" xr:uid="{00000000-0005-0000-0000-0000C4090000}"/>
    <cellStyle name="Normal 560" xfId="2435" xr:uid="{00000000-0005-0000-0000-0000C5090000}"/>
    <cellStyle name="Normal 560 2" xfId="2436" xr:uid="{00000000-0005-0000-0000-0000C6090000}"/>
    <cellStyle name="Normal 561" xfId="2437" xr:uid="{00000000-0005-0000-0000-0000C7090000}"/>
    <cellStyle name="Normal 561 2" xfId="2438" xr:uid="{00000000-0005-0000-0000-0000C8090000}"/>
    <cellStyle name="Normal 562" xfId="2439" xr:uid="{00000000-0005-0000-0000-0000C9090000}"/>
    <cellStyle name="Normal 562 2" xfId="2440" xr:uid="{00000000-0005-0000-0000-0000CA090000}"/>
    <cellStyle name="Normal 563" xfId="2441" xr:uid="{00000000-0005-0000-0000-0000CB090000}"/>
    <cellStyle name="Normal 563 2" xfId="2442" xr:uid="{00000000-0005-0000-0000-0000CC090000}"/>
    <cellStyle name="Normal 564" xfId="2443" xr:uid="{00000000-0005-0000-0000-0000CD090000}"/>
    <cellStyle name="Normal 564 2" xfId="2444" xr:uid="{00000000-0005-0000-0000-0000CE090000}"/>
    <cellStyle name="Normal 565" xfId="2445" xr:uid="{00000000-0005-0000-0000-0000CF090000}"/>
    <cellStyle name="Normal 565 2" xfId="2446" xr:uid="{00000000-0005-0000-0000-0000D0090000}"/>
    <cellStyle name="Normal 566" xfId="2447" xr:uid="{00000000-0005-0000-0000-0000D1090000}"/>
    <cellStyle name="Normal 566 2" xfId="2448" xr:uid="{00000000-0005-0000-0000-0000D2090000}"/>
    <cellStyle name="Normal 567" xfId="2449" xr:uid="{00000000-0005-0000-0000-0000D3090000}"/>
    <cellStyle name="Normal 567 2" xfId="2450" xr:uid="{00000000-0005-0000-0000-0000D4090000}"/>
    <cellStyle name="Normal 568" xfId="2451" xr:uid="{00000000-0005-0000-0000-0000D5090000}"/>
    <cellStyle name="Normal 568 2" xfId="2452" xr:uid="{00000000-0005-0000-0000-0000D6090000}"/>
    <cellStyle name="Normal 569" xfId="2453" xr:uid="{00000000-0005-0000-0000-0000D7090000}"/>
    <cellStyle name="Normal 569 2" xfId="2454" xr:uid="{00000000-0005-0000-0000-0000D8090000}"/>
    <cellStyle name="Normal 57" xfId="2455" xr:uid="{00000000-0005-0000-0000-0000D9090000}"/>
    <cellStyle name="Normal 570" xfId="2456" xr:uid="{00000000-0005-0000-0000-0000DA090000}"/>
    <cellStyle name="Normal 570 2" xfId="2457" xr:uid="{00000000-0005-0000-0000-0000DB090000}"/>
    <cellStyle name="Normal 571" xfId="2458" xr:uid="{00000000-0005-0000-0000-0000DC090000}"/>
    <cellStyle name="Normal 571 2" xfId="2459" xr:uid="{00000000-0005-0000-0000-0000DD090000}"/>
    <cellStyle name="Normal 572" xfId="2460" xr:uid="{00000000-0005-0000-0000-0000DE090000}"/>
    <cellStyle name="Normal 572 2" xfId="2461" xr:uid="{00000000-0005-0000-0000-0000DF090000}"/>
    <cellStyle name="Normal 573" xfId="2462" xr:uid="{00000000-0005-0000-0000-0000E0090000}"/>
    <cellStyle name="Normal 573 2" xfId="2463" xr:uid="{00000000-0005-0000-0000-0000E1090000}"/>
    <cellStyle name="Normal 574" xfId="2464" xr:uid="{00000000-0005-0000-0000-0000E2090000}"/>
    <cellStyle name="Normal 574 2" xfId="2465" xr:uid="{00000000-0005-0000-0000-0000E3090000}"/>
    <cellStyle name="Normal 575" xfId="2466" xr:uid="{00000000-0005-0000-0000-0000E4090000}"/>
    <cellStyle name="Normal 575 2" xfId="2467" xr:uid="{00000000-0005-0000-0000-0000E5090000}"/>
    <cellStyle name="Normal 576" xfId="2468" xr:uid="{00000000-0005-0000-0000-0000E6090000}"/>
    <cellStyle name="Normal 576 2" xfId="2469" xr:uid="{00000000-0005-0000-0000-0000E7090000}"/>
    <cellStyle name="Normal 577" xfId="2470" xr:uid="{00000000-0005-0000-0000-0000E8090000}"/>
    <cellStyle name="Normal 577 2" xfId="2471" xr:uid="{00000000-0005-0000-0000-0000E9090000}"/>
    <cellStyle name="Normal 578" xfId="2472" xr:uid="{00000000-0005-0000-0000-0000EA090000}"/>
    <cellStyle name="Normal 578 2" xfId="2473" xr:uid="{00000000-0005-0000-0000-0000EB090000}"/>
    <cellStyle name="Normal 579" xfId="2474" xr:uid="{00000000-0005-0000-0000-0000EC090000}"/>
    <cellStyle name="Normal 579 2" xfId="2475" xr:uid="{00000000-0005-0000-0000-0000ED090000}"/>
    <cellStyle name="Normal 58" xfId="2476" xr:uid="{00000000-0005-0000-0000-0000EE090000}"/>
    <cellStyle name="Normal 580" xfId="2477" xr:uid="{00000000-0005-0000-0000-0000EF090000}"/>
    <cellStyle name="Normal 580 2" xfId="2478" xr:uid="{00000000-0005-0000-0000-0000F0090000}"/>
    <cellStyle name="Normal 581" xfId="2479" xr:uid="{00000000-0005-0000-0000-0000F1090000}"/>
    <cellStyle name="Normal 581 2" xfId="2480" xr:uid="{00000000-0005-0000-0000-0000F2090000}"/>
    <cellStyle name="Normal 582" xfId="2481" xr:uid="{00000000-0005-0000-0000-0000F3090000}"/>
    <cellStyle name="Normal 582 2" xfId="2482" xr:uid="{00000000-0005-0000-0000-0000F4090000}"/>
    <cellStyle name="Normal 583" xfId="2483" xr:uid="{00000000-0005-0000-0000-0000F5090000}"/>
    <cellStyle name="Normal 583 2" xfId="2484" xr:uid="{00000000-0005-0000-0000-0000F6090000}"/>
    <cellStyle name="Normal 584" xfId="2485" xr:uid="{00000000-0005-0000-0000-0000F7090000}"/>
    <cellStyle name="Normal 584 2" xfId="2486" xr:uid="{00000000-0005-0000-0000-0000F8090000}"/>
    <cellStyle name="Normal 585" xfId="2487" xr:uid="{00000000-0005-0000-0000-0000F9090000}"/>
    <cellStyle name="Normal 585 2" xfId="2488" xr:uid="{00000000-0005-0000-0000-0000FA090000}"/>
    <cellStyle name="Normal 586" xfId="2489" xr:uid="{00000000-0005-0000-0000-0000FB090000}"/>
    <cellStyle name="Normal 586 2" xfId="2490" xr:uid="{00000000-0005-0000-0000-0000FC090000}"/>
    <cellStyle name="Normal 587" xfId="2491" xr:uid="{00000000-0005-0000-0000-0000FD090000}"/>
    <cellStyle name="Normal 587 2" xfId="2492" xr:uid="{00000000-0005-0000-0000-0000FE090000}"/>
    <cellStyle name="Normal 588" xfId="2493" xr:uid="{00000000-0005-0000-0000-0000FF090000}"/>
    <cellStyle name="Normal 588 2" xfId="2494" xr:uid="{00000000-0005-0000-0000-0000000A0000}"/>
    <cellStyle name="Normal 589" xfId="2495" xr:uid="{00000000-0005-0000-0000-0000010A0000}"/>
    <cellStyle name="Normal 589 2" xfId="2496" xr:uid="{00000000-0005-0000-0000-0000020A0000}"/>
    <cellStyle name="Normal 59" xfId="2497" xr:uid="{00000000-0005-0000-0000-0000030A0000}"/>
    <cellStyle name="Normal 590" xfId="2498" xr:uid="{00000000-0005-0000-0000-0000040A0000}"/>
    <cellStyle name="Normal 590 2" xfId="2499" xr:uid="{00000000-0005-0000-0000-0000050A0000}"/>
    <cellStyle name="Normal 591" xfId="2500" xr:uid="{00000000-0005-0000-0000-0000060A0000}"/>
    <cellStyle name="Normal 591 2" xfId="2501" xr:uid="{00000000-0005-0000-0000-0000070A0000}"/>
    <cellStyle name="Normal 592" xfId="2502" xr:uid="{00000000-0005-0000-0000-0000080A0000}"/>
    <cellStyle name="Normal 593" xfId="2503" xr:uid="{00000000-0005-0000-0000-0000090A0000}"/>
    <cellStyle name="Normal 594" xfId="2504" xr:uid="{00000000-0005-0000-0000-00000A0A0000}"/>
    <cellStyle name="Normal 595" xfId="2505" xr:uid="{00000000-0005-0000-0000-00000B0A0000}"/>
    <cellStyle name="Normal 596" xfId="2506" xr:uid="{00000000-0005-0000-0000-00000C0A0000}"/>
    <cellStyle name="Normal 597" xfId="2507" xr:uid="{00000000-0005-0000-0000-00000D0A0000}"/>
    <cellStyle name="Normal 598" xfId="2508" xr:uid="{00000000-0005-0000-0000-00000E0A0000}"/>
    <cellStyle name="Normal 599" xfId="2509" xr:uid="{00000000-0005-0000-0000-00000F0A0000}"/>
    <cellStyle name="Normal 6" xfId="2510" xr:uid="{00000000-0005-0000-0000-0000100A0000}"/>
    <cellStyle name="Normal 6 2" xfId="2511" xr:uid="{00000000-0005-0000-0000-0000110A0000}"/>
    <cellStyle name="Normal 6 2 2" xfId="2512" xr:uid="{00000000-0005-0000-0000-0000120A0000}"/>
    <cellStyle name="Normal 6 3" xfId="2513" xr:uid="{00000000-0005-0000-0000-0000130A0000}"/>
    <cellStyle name="Normal 6 4" xfId="2514" xr:uid="{00000000-0005-0000-0000-0000140A0000}"/>
    <cellStyle name="Normal 6 5" xfId="3609" xr:uid="{00000000-0005-0000-0000-0000150A0000}"/>
    <cellStyle name="Normal 6 6" xfId="3610" xr:uid="{00000000-0005-0000-0000-0000160A0000}"/>
    <cellStyle name="Normal 60" xfId="2515" xr:uid="{00000000-0005-0000-0000-0000170A0000}"/>
    <cellStyle name="Normal 600" xfId="2516" xr:uid="{00000000-0005-0000-0000-0000180A0000}"/>
    <cellStyle name="Normal 601" xfId="2517" xr:uid="{00000000-0005-0000-0000-0000190A0000}"/>
    <cellStyle name="Normal 602" xfId="2518" xr:uid="{00000000-0005-0000-0000-00001A0A0000}"/>
    <cellStyle name="Normal 603" xfId="2519" xr:uid="{00000000-0005-0000-0000-00001B0A0000}"/>
    <cellStyle name="Normal 604" xfId="2520" xr:uid="{00000000-0005-0000-0000-00001C0A0000}"/>
    <cellStyle name="Normal 605" xfId="2521" xr:uid="{00000000-0005-0000-0000-00001D0A0000}"/>
    <cellStyle name="Normal 606" xfId="2522" xr:uid="{00000000-0005-0000-0000-00001E0A0000}"/>
    <cellStyle name="Normal 607" xfId="2523" xr:uid="{00000000-0005-0000-0000-00001F0A0000}"/>
    <cellStyle name="Normal 608" xfId="2524" xr:uid="{00000000-0005-0000-0000-0000200A0000}"/>
    <cellStyle name="Normal 609" xfId="2525" xr:uid="{00000000-0005-0000-0000-0000210A0000}"/>
    <cellStyle name="Normal 61" xfId="2526" xr:uid="{00000000-0005-0000-0000-0000220A0000}"/>
    <cellStyle name="Normal 610" xfId="2527" xr:uid="{00000000-0005-0000-0000-0000230A0000}"/>
    <cellStyle name="Normal 611" xfId="2528" xr:uid="{00000000-0005-0000-0000-0000240A0000}"/>
    <cellStyle name="Normal 612" xfId="2529" xr:uid="{00000000-0005-0000-0000-0000250A0000}"/>
    <cellStyle name="Normal 613" xfId="2530" xr:uid="{00000000-0005-0000-0000-0000260A0000}"/>
    <cellStyle name="Normal 614" xfId="2531" xr:uid="{00000000-0005-0000-0000-0000270A0000}"/>
    <cellStyle name="Normal 615" xfId="2532" xr:uid="{00000000-0005-0000-0000-0000280A0000}"/>
    <cellStyle name="Normal 616" xfId="2533" xr:uid="{00000000-0005-0000-0000-0000290A0000}"/>
    <cellStyle name="Normal 617" xfId="2534" xr:uid="{00000000-0005-0000-0000-00002A0A0000}"/>
    <cellStyle name="Normal 618" xfId="2535" xr:uid="{00000000-0005-0000-0000-00002B0A0000}"/>
    <cellStyle name="Normal 619" xfId="2536" xr:uid="{00000000-0005-0000-0000-00002C0A0000}"/>
    <cellStyle name="Normal 62" xfId="2537" xr:uid="{00000000-0005-0000-0000-00002D0A0000}"/>
    <cellStyle name="Normal 620" xfId="2538" xr:uid="{00000000-0005-0000-0000-00002E0A0000}"/>
    <cellStyle name="Normal 621" xfId="2539" xr:uid="{00000000-0005-0000-0000-00002F0A0000}"/>
    <cellStyle name="Normal 622" xfId="2540" xr:uid="{00000000-0005-0000-0000-0000300A0000}"/>
    <cellStyle name="Normal 623" xfId="2541" xr:uid="{00000000-0005-0000-0000-0000310A0000}"/>
    <cellStyle name="Normal 624" xfId="2542" xr:uid="{00000000-0005-0000-0000-0000320A0000}"/>
    <cellStyle name="Normal 625" xfId="2543" xr:uid="{00000000-0005-0000-0000-0000330A0000}"/>
    <cellStyle name="Normal 626" xfId="2544" xr:uid="{00000000-0005-0000-0000-0000340A0000}"/>
    <cellStyle name="Normal 627" xfId="2545" xr:uid="{00000000-0005-0000-0000-0000350A0000}"/>
    <cellStyle name="Normal 628" xfId="2546" xr:uid="{00000000-0005-0000-0000-0000360A0000}"/>
    <cellStyle name="Normal 629" xfId="2547" xr:uid="{00000000-0005-0000-0000-0000370A0000}"/>
    <cellStyle name="Normal 63" xfId="2548" xr:uid="{00000000-0005-0000-0000-0000380A0000}"/>
    <cellStyle name="Normal 630" xfId="2549" xr:uid="{00000000-0005-0000-0000-0000390A0000}"/>
    <cellStyle name="Normal 631" xfId="2550" xr:uid="{00000000-0005-0000-0000-00003A0A0000}"/>
    <cellStyle name="Normal 632" xfId="2551" xr:uid="{00000000-0005-0000-0000-00003B0A0000}"/>
    <cellStyle name="Normal 633" xfId="2552" xr:uid="{00000000-0005-0000-0000-00003C0A0000}"/>
    <cellStyle name="Normal 634" xfId="2553" xr:uid="{00000000-0005-0000-0000-00003D0A0000}"/>
    <cellStyle name="Normal 635" xfId="2554" xr:uid="{00000000-0005-0000-0000-00003E0A0000}"/>
    <cellStyle name="Normal 636" xfId="2555" xr:uid="{00000000-0005-0000-0000-00003F0A0000}"/>
    <cellStyle name="Normal 637" xfId="2556" xr:uid="{00000000-0005-0000-0000-0000400A0000}"/>
    <cellStyle name="Normal 638" xfId="2557" xr:uid="{00000000-0005-0000-0000-0000410A0000}"/>
    <cellStyle name="Normal 639" xfId="2558" xr:uid="{00000000-0005-0000-0000-0000420A0000}"/>
    <cellStyle name="Normal 64" xfId="2559" xr:uid="{00000000-0005-0000-0000-0000430A0000}"/>
    <cellStyle name="Normal 640" xfId="2560" xr:uid="{00000000-0005-0000-0000-0000440A0000}"/>
    <cellStyle name="Normal 641" xfId="2561" xr:uid="{00000000-0005-0000-0000-0000450A0000}"/>
    <cellStyle name="Normal 642" xfId="2562" xr:uid="{00000000-0005-0000-0000-0000460A0000}"/>
    <cellStyle name="Normal 643" xfId="2563" xr:uid="{00000000-0005-0000-0000-0000470A0000}"/>
    <cellStyle name="Normal 644" xfId="2564" xr:uid="{00000000-0005-0000-0000-0000480A0000}"/>
    <cellStyle name="Normal 645" xfId="2565" xr:uid="{00000000-0005-0000-0000-0000490A0000}"/>
    <cellStyle name="Normal 646" xfId="2566" xr:uid="{00000000-0005-0000-0000-00004A0A0000}"/>
    <cellStyle name="Normal 647" xfId="2567" xr:uid="{00000000-0005-0000-0000-00004B0A0000}"/>
    <cellStyle name="Normal 648" xfId="2568" xr:uid="{00000000-0005-0000-0000-00004C0A0000}"/>
    <cellStyle name="Normal 649" xfId="2569" xr:uid="{00000000-0005-0000-0000-00004D0A0000}"/>
    <cellStyle name="Normal 65" xfId="2570" xr:uid="{00000000-0005-0000-0000-00004E0A0000}"/>
    <cellStyle name="Normal 650" xfId="2571" xr:uid="{00000000-0005-0000-0000-00004F0A0000}"/>
    <cellStyle name="Normal 651" xfId="2572" xr:uid="{00000000-0005-0000-0000-0000500A0000}"/>
    <cellStyle name="Normal 652" xfId="2573" xr:uid="{00000000-0005-0000-0000-0000510A0000}"/>
    <cellStyle name="Normal 653" xfId="2574" xr:uid="{00000000-0005-0000-0000-0000520A0000}"/>
    <cellStyle name="Normal 654" xfId="2575" xr:uid="{00000000-0005-0000-0000-0000530A0000}"/>
    <cellStyle name="Normal 655" xfId="2576" xr:uid="{00000000-0005-0000-0000-0000540A0000}"/>
    <cellStyle name="Normal 656" xfId="2577" xr:uid="{00000000-0005-0000-0000-0000550A0000}"/>
    <cellStyle name="Normal 657" xfId="2578" xr:uid="{00000000-0005-0000-0000-0000560A0000}"/>
    <cellStyle name="Normal 658" xfId="2579" xr:uid="{00000000-0005-0000-0000-0000570A0000}"/>
    <cellStyle name="Normal 659" xfId="2580" xr:uid="{00000000-0005-0000-0000-0000580A0000}"/>
    <cellStyle name="Normal 66" xfId="2581" xr:uid="{00000000-0005-0000-0000-0000590A0000}"/>
    <cellStyle name="Normal 660" xfId="2582" xr:uid="{00000000-0005-0000-0000-00005A0A0000}"/>
    <cellStyle name="Normal 661" xfId="2583" xr:uid="{00000000-0005-0000-0000-00005B0A0000}"/>
    <cellStyle name="Normal 662" xfId="2584" xr:uid="{00000000-0005-0000-0000-00005C0A0000}"/>
    <cellStyle name="Normal 663" xfId="2585" xr:uid="{00000000-0005-0000-0000-00005D0A0000}"/>
    <cellStyle name="Normal 664" xfId="2586" xr:uid="{00000000-0005-0000-0000-00005E0A0000}"/>
    <cellStyle name="Normal 665" xfId="2587" xr:uid="{00000000-0005-0000-0000-00005F0A0000}"/>
    <cellStyle name="Normal 666" xfId="2588" xr:uid="{00000000-0005-0000-0000-0000600A0000}"/>
    <cellStyle name="Normal 667" xfId="2589" xr:uid="{00000000-0005-0000-0000-0000610A0000}"/>
    <cellStyle name="Normal 668" xfId="2590" xr:uid="{00000000-0005-0000-0000-0000620A0000}"/>
    <cellStyle name="Normal 669" xfId="2591" xr:uid="{00000000-0005-0000-0000-0000630A0000}"/>
    <cellStyle name="Normal 67" xfId="2592" xr:uid="{00000000-0005-0000-0000-0000640A0000}"/>
    <cellStyle name="Normal 670" xfId="2593" xr:uid="{00000000-0005-0000-0000-0000650A0000}"/>
    <cellStyle name="Normal 671" xfId="2594" xr:uid="{00000000-0005-0000-0000-0000660A0000}"/>
    <cellStyle name="Normal 672" xfId="2595" xr:uid="{00000000-0005-0000-0000-0000670A0000}"/>
    <cellStyle name="Normal 673" xfId="2596" xr:uid="{00000000-0005-0000-0000-0000680A0000}"/>
    <cellStyle name="Normal 674" xfId="2597" xr:uid="{00000000-0005-0000-0000-0000690A0000}"/>
    <cellStyle name="Normal 675" xfId="2598" xr:uid="{00000000-0005-0000-0000-00006A0A0000}"/>
    <cellStyle name="Normal 676" xfId="2599" xr:uid="{00000000-0005-0000-0000-00006B0A0000}"/>
    <cellStyle name="Normal 677" xfId="2600" xr:uid="{00000000-0005-0000-0000-00006C0A0000}"/>
    <cellStyle name="Normal 678" xfId="2601" xr:uid="{00000000-0005-0000-0000-00006D0A0000}"/>
    <cellStyle name="Normal 679" xfId="2602" xr:uid="{00000000-0005-0000-0000-00006E0A0000}"/>
    <cellStyle name="Normal 68" xfId="2603" xr:uid="{00000000-0005-0000-0000-00006F0A0000}"/>
    <cellStyle name="Normal 680" xfId="2604" xr:uid="{00000000-0005-0000-0000-0000700A0000}"/>
    <cellStyle name="Normal 681" xfId="2605" xr:uid="{00000000-0005-0000-0000-0000710A0000}"/>
    <cellStyle name="Normal 682" xfId="2606" xr:uid="{00000000-0005-0000-0000-0000720A0000}"/>
    <cellStyle name="Normal 683" xfId="2607" xr:uid="{00000000-0005-0000-0000-0000730A0000}"/>
    <cellStyle name="Normal 684" xfId="2608" xr:uid="{00000000-0005-0000-0000-0000740A0000}"/>
    <cellStyle name="Normal 685" xfId="2609" xr:uid="{00000000-0005-0000-0000-0000750A0000}"/>
    <cellStyle name="Normal 686" xfId="2610" xr:uid="{00000000-0005-0000-0000-0000760A0000}"/>
    <cellStyle name="Normal 687" xfId="2611" xr:uid="{00000000-0005-0000-0000-0000770A0000}"/>
    <cellStyle name="Normal 688" xfId="2612" xr:uid="{00000000-0005-0000-0000-0000780A0000}"/>
    <cellStyle name="Normal 689" xfId="2613" xr:uid="{00000000-0005-0000-0000-0000790A0000}"/>
    <cellStyle name="Normal 69" xfId="2614" xr:uid="{00000000-0005-0000-0000-00007A0A0000}"/>
    <cellStyle name="Normal 690" xfId="2615" xr:uid="{00000000-0005-0000-0000-00007B0A0000}"/>
    <cellStyle name="Normal 691" xfId="2616" xr:uid="{00000000-0005-0000-0000-00007C0A0000}"/>
    <cellStyle name="Normal 692" xfId="2617" xr:uid="{00000000-0005-0000-0000-00007D0A0000}"/>
    <cellStyle name="Normal 693" xfId="2618" xr:uid="{00000000-0005-0000-0000-00007E0A0000}"/>
    <cellStyle name="Normal 694" xfId="2619" xr:uid="{00000000-0005-0000-0000-00007F0A0000}"/>
    <cellStyle name="Normal 695" xfId="2620" xr:uid="{00000000-0005-0000-0000-0000800A0000}"/>
    <cellStyle name="Normal 696" xfId="2621" xr:uid="{00000000-0005-0000-0000-0000810A0000}"/>
    <cellStyle name="Normal 697" xfId="2622" xr:uid="{00000000-0005-0000-0000-0000820A0000}"/>
    <cellStyle name="Normal 698" xfId="2623" xr:uid="{00000000-0005-0000-0000-0000830A0000}"/>
    <cellStyle name="Normal 699" xfId="2624" xr:uid="{00000000-0005-0000-0000-0000840A0000}"/>
    <cellStyle name="Normal 7" xfId="2625" xr:uid="{00000000-0005-0000-0000-0000850A0000}"/>
    <cellStyle name="Normal 7 2" xfId="2626" xr:uid="{00000000-0005-0000-0000-0000860A0000}"/>
    <cellStyle name="Normal 7 2 2" xfId="2627" xr:uid="{00000000-0005-0000-0000-0000870A0000}"/>
    <cellStyle name="Normal 7 3" xfId="2628" xr:uid="{00000000-0005-0000-0000-0000880A0000}"/>
    <cellStyle name="Normal 7 4" xfId="2629" xr:uid="{00000000-0005-0000-0000-0000890A0000}"/>
    <cellStyle name="Normal 7 5" xfId="2630" xr:uid="{00000000-0005-0000-0000-00008A0A0000}"/>
    <cellStyle name="Normal 7 6" xfId="3611" xr:uid="{00000000-0005-0000-0000-00008B0A0000}"/>
    <cellStyle name="Normal 70" xfId="2631" xr:uid="{00000000-0005-0000-0000-00008C0A0000}"/>
    <cellStyle name="Normal 700" xfId="2632" xr:uid="{00000000-0005-0000-0000-00008D0A0000}"/>
    <cellStyle name="Normal 701" xfId="2633" xr:uid="{00000000-0005-0000-0000-00008E0A0000}"/>
    <cellStyle name="Normal 702" xfId="2634" xr:uid="{00000000-0005-0000-0000-00008F0A0000}"/>
    <cellStyle name="Normal 703" xfId="2635" xr:uid="{00000000-0005-0000-0000-0000900A0000}"/>
    <cellStyle name="Normal 704" xfId="2636" xr:uid="{00000000-0005-0000-0000-0000910A0000}"/>
    <cellStyle name="Normal 705" xfId="2637" xr:uid="{00000000-0005-0000-0000-0000920A0000}"/>
    <cellStyle name="Normal 706" xfId="2638" xr:uid="{00000000-0005-0000-0000-0000930A0000}"/>
    <cellStyle name="Normal 707" xfId="2639" xr:uid="{00000000-0005-0000-0000-0000940A0000}"/>
    <cellStyle name="Normal 708" xfId="2640" xr:uid="{00000000-0005-0000-0000-0000950A0000}"/>
    <cellStyle name="Normal 709" xfId="2641" xr:uid="{00000000-0005-0000-0000-0000960A0000}"/>
    <cellStyle name="Normal 71" xfId="2642" xr:uid="{00000000-0005-0000-0000-0000970A0000}"/>
    <cellStyle name="Normal 710" xfId="2643" xr:uid="{00000000-0005-0000-0000-0000980A0000}"/>
    <cellStyle name="Normal 711" xfId="2644" xr:uid="{00000000-0005-0000-0000-0000990A0000}"/>
    <cellStyle name="Normal 712" xfId="2645" xr:uid="{00000000-0005-0000-0000-00009A0A0000}"/>
    <cellStyle name="Normal 713" xfId="2646" xr:uid="{00000000-0005-0000-0000-00009B0A0000}"/>
    <cellStyle name="Normal 714" xfId="2647" xr:uid="{00000000-0005-0000-0000-00009C0A0000}"/>
    <cellStyle name="Normal 715" xfId="2648" xr:uid="{00000000-0005-0000-0000-00009D0A0000}"/>
    <cellStyle name="Normal 716" xfId="2649" xr:uid="{00000000-0005-0000-0000-00009E0A0000}"/>
    <cellStyle name="Normal 717" xfId="2650" xr:uid="{00000000-0005-0000-0000-00009F0A0000}"/>
    <cellStyle name="Normal 718" xfId="2651" xr:uid="{00000000-0005-0000-0000-0000A00A0000}"/>
    <cellStyle name="Normal 719" xfId="2652" xr:uid="{00000000-0005-0000-0000-0000A10A0000}"/>
    <cellStyle name="Normal 72" xfId="2653" xr:uid="{00000000-0005-0000-0000-0000A20A0000}"/>
    <cellStyle name="Normal 720" xfId="2654" xr:uid="{00000000-0005-0000-0000-0000A30A0000}"/>
    <cellStyle name="Normal 721" xfId="2655" xr:uid="{00000000-0005-0000-0000-0000A40A0000}"/>
    <cellStyle name="Normal 722" xfId="2656" xr:uid="{00000000-0005-0000-0000-0000A50A0000}"/>
    <cellStyle name="Normal 723" xfId="2657" xr:uid="{00000000-0005-0000-0000-0000A60A0000}"/>
    <cellStyle name="Normal 724" xfId="2658" xr:uid="{00000000-0005-0000-0000-0000A70A0000}"/>
    <cellStyle name="Normal 725" xfId="2659" xr:uid="{00000000-0005-0000-0000-0000A80A0000}"/>
    <cellStyle name="Normal 726" xfId="2660" xr:uid="{00000000-0005-0000-0000-0000A90A0000}"/>
    <cellStyle name="Normal 727" xfId="2661" xr:uid="{00000000-0005-0000-0000-0000AA0A0000}"/>
    <cellStyle name="Normal 728" xfId="2662" xr:uid="{00000000-0005-0000-0000-0000AB0A0000}"/>
    <cellStyle name="Normal 729" xfId="2663" xr:uid="{00000000-0005-0000-0000-0000AC0A0000}"/>
    <cellStyle name="Normal 73" xfId="2664" xr:uid="{00000000-0005-0000-0000-0000AD0A0000}"/>
    <cellStyle name="Normal 730" xfId="2665" xr:uid="{00000000-0005-0000-0000-0000AE0A0000}"/>
    <cellStyle name="Normal 731" xfId="2666" xr:uid="{00000000-0005-0000-0000-0000AF0A0000}"/>
    <cellStyle name="Normal 732" xfId="2667" xr:uid="{00000000-0005-0000-0000-0000B00A0000}"/>
    <cellStyle name="Normal 733" xfId="2668" xr:uid="{00000000-0005-0000-0000-0000B10A0000}"/>
    <cellStyle name="Normal 734" xfId="2669" xr:uid="{00000000-0005-0000-0000-0000B20A0000}"/>
    <cellStyle name="Normal 735" xfId="2670" xr:uid="{00000000-0005-0000-0000-0000B30A0000}"/>
    <cellStyle name="Normal 736" xfId="2671" xr:uid="{00000000-0005-0000-0000-0000B40A0000}"/>
    <cellStyle name="Normal 737" xfId="2672" xr:uid="{00000000-0005-0000-0000-0000B50A0000}"/>
    <cellStyle name="Normal 738" xfId="2673" xr:uid="{00000000-0005-0000-0000-0000B60A0000}"/>
    <cellStyle name="Normal 739" xfId="2674" xr:uid="{00000000-0005-0000-0000-0000B70A0000}"/>
    <cellStyle name="Normal 74" xfId="2675" xr:uid="{00000000-0005-0000-0000-0000B80A0000}"/>
    <cellStyle name="Normal 740" xfId="2676" xr:uid="{00000000-0005-0000-0000-0000B90A0000}"/>
    <cellStyle name="Normal 741" xfId="2677" xr:uid="{00000000-0005-0000-0000-0000BA0A0000}"/>
    <cellStyle name="Normal 742" xfId="2678" xr:uid="{00000000-0005-0000-0000-0000BB0A0000}"/>
    <cellStyle name="Normal 743" xfId="2679" xr:uid="{00000000-0005-0000-0000-0000BC0A0000}"/>
    <cellStyle name="Normal 744" xfId="2680" xr:uid="{00000000-0005-0000-0000-0000BD0A0000}"/>
    <cellStyle name="Normal 745" xfId="2681" xr:uid="{00000000-0005-0000-0000-0000BE0A0000}"/>
    <cellStyle name="Normal 746" xfId="2682" xr:uid="{00000000-0005-0000-0000-0000BF0A0000}"/>
    <cellStyle name="Normal 747" xfId="2683" xr:uid="{00000000-0005-0000-0000-0000C00A0000}"/>
    <cellStyle name="Normal 748" xfId="2684" xr:uid="{00000000-0005-0000-0000-0000C10A0000}"/>
    <cellStyle name="Normal 749" xfId="2685" xr:uid="{00000000-0005-0000-0000-0000C20A0000}"/>
    <cellStyle name="Normal 75" xfId="2686" xr:uid="{00000000-0005-0000-0000-0000C30A0000}"/>
    <cellStyle name="Normal 750" xfId="2687" xr:uid="{00000000-0005-0000-0000-0000C40A0000}"/>
    <cellStyle name="Normal 751" xfId="2688" xr:uid="{00000000-0005-0000-0000-0000C50A0000}"/>
    <cellStyle name="Normal 752" xfId="2689" xr:uid="{00000000-0005-0000-0000-0000C60A0000}"/>
    <cellStyle name="Normal 753" xfId="2690" xr:uid="{00000000-0005-0000-0000-0000C70A0000}"/>
    <cellStyle name="Normal 754" xfId="2691" xr:uid="{00000000-0005-0000-0000-0000C80A0000}"/>
    <cellStyle name="Normal 755" xfId="2692" xr:uid="{00000000-0005-0000-0000-0000C90A0000}"/>
    <cellStyle name="Normal 756" xfId="2693" xr:uid="{00000000-0005-0000-0000-0000CA0A0000}"/>
    <cellStyle name="Normal 757" xfId="2694" xr:uid="{00000000-0005-0000-0000-0000CB0A0000}"/>
    <cellStyle name="Normal 758" xfId="2695" xr:uid="{00000000-0005-0000-0000-0000CC0A0000}"/>
    <cellStyle name="Normal 759" xfId="2696" xr:uid="{00000000-0005-0000-0000-0000CD0A0000}"/>
    <cellStyle name="Normal 76" xfId="2697" xr:uid="{00000000-0005-0000-0000-0000CE0A0000}"/>
    <cellStyle name="Normal 760" xfId="2698" xr:uid="{00000000-0005-0000-0000-0000CF0A0000}"/>
    <cellStyle name="Normal 761" xfId="2699" xr:uid="{00000000-0005-0000-0000-0000D00A0000}"/>
    <cellStyle name="Normal 762" xfId="2700" xr:uid="{00000000-0005-0000-0000-0000D10A0000}"/>
    <cellStyle name="Normal 763" xfId="2701" xr:uid="{00000000-0005-0000-0000-0000D20A0000}"/>
    <cellStyle name="Normal 764" xfId="2702" xr:uid="{00000000-0005-0000-0000-0000D30A0000}"/>
    <cellStyle name="Normal 765" xfId="2703" xr:uid="{00000000-0005-0000-0000-0000D40A0000}"/>
    <cellStyle name="Normal 766" xfId="2704" xr:uid="{00000000-0005-0000-0000-0000D50A0000}"/>
    <cellStyle name="Normal 767" xfId="2705" xr:uid="{00000000-0005-0000-0000-0000D60A0000}"/>
    <cellStyle name="Normal 768" xfId="2706" xr:uid="{00000000-0005-0000-0000-0000D70A0000}"/>
    <cellStyle name="Normal 769" xfId="2707" xr:uid="{00000000-0005-0000-0000-0000D80A0000}"/>
    <cellStyle name="Normal 77" xfId="2708" xr:uid="{00000000-0005-0000-0000-0000D90A0000}"/>
    <cellStyle name="Normal 770" xfId="2709" xr:uid="{00000000-0005-0000-0000-0000DA0A0000}"/>
    <cellStyle name="Normal 771" xfId="2710" xr:uid="{00000000-0005-0000-0000-0000DB0A0000}"/>
    <cellStyle name="Normal 772" xfId="2711" xr:uid="{00000000-0005-0000-0000-0000DC0A0000}"/>
    <cellStyle name="Normal 773" xfId="2712" xr:uid="{00000000-0005-0000-0000-0000DD0A0000}"/>
    <cellStyle name="Normal 774" xfId="2713" xr:uid="{00000000-0005-0000-0000-0000DE0A0000}"/>
    <cellStyle name="Normal 775" xfId="2714" xr:uid="{00000000-0005-0000-0000-0000DF0A0000}"/>
    <cellStyle name="Normal 776" xfId="2715" xr:uid="{00000000-0005-0000-0000-0000E00A0000}"/>
    <cellStyle name="Normal 777" xfId="2716" xr:uid="{00000000-0005-0000-0000-0000E10A0000}"/>
    <cellStyle name="Normal 778" xfId="2717" xr:uid="{00000000-0005-0000-0000-0000E20A0000}"/>
    <cellStyle name="Normal 779" xfId="2718" xr:uid="{00000000-0005-0000-0000-0000E30A0000}"/>
    <cellStyle name="Normal 78" xfId="2719" xr:uid="{00000000-0005-0000-0000-0000E40A0000}"/>
    <cellStyle name="Normal 780" xfId="2720" xr:uid="{00000000-0005-0000-0000-0000E50A0000}"/>
    <cellStyle name="Normal 781" xfId="2721" xr:uid="{00000000-0005-0000-0000-0000E60A0000}"/>
    <cellStyle name="Normal 782" xfId="2722" xr:uid="{00000000-0005-0000-0000-0000E70A0000}"/>
    <cellStyle name="Normal 783" xfId="2723" xr:uid="{00000000-0005-0000-0000-0000E80A0000}"/>
    <cellStyle name="Normal 784" xfId="2724" xr:uid="{00000000-0005-0000-0000-0000E90A0000}"/>
    <cellStyle name="Normal 785" xfId="2725" xr:uid="{00000000-0005-0000-0000-0000EA0A0000}"/>
    <cellStyle name="Normal 786" xfId="2726" xr:uid="{00000000-0005-0000-0000-0000EB0A0000}"/>
    <cellStyle name="Normal 787" xfId="2727" xr:uid="{00000000-0005-0000-0000-0000EC0A0000}"/>
    <cellStyle name="Normal 788" xfId="2728" xr:uid="{00000000-0005-0000-0000-0000ED0A0000}"/>
    <cellStyle name="Normal 789" xfId="2729" xr:uid="{00000000-0005-0000-0000-0000EE0A0000}"/>
    <cellStyle name="Normal 79" xfId="2730" xr:uid="{00000000-0005-0000-0000-0000EF0A0000}"/>
    <cellStyle name="Normal 790" xfId="2731" xr:uid="{00000000-0005-0000-0000-0000F00A0000}"/>
    <cellStyle name="Normal 791" xfId="2732" xr:uid="{00000000-0005-0000-0000-0000F10A0000}"/>
    <cellStyle name="Normal 792" xfId="2733" xr:uid="{00000000-0005-0000-0000-0000F20A0000}"/>
    <cellStyle name="Normal 793" xfId="2734" xr:uid="{00000000-0005-0000-0000-0000F30A0000}"/>
    <cellStyle name="Normal 794" xfId="2735" xr:uid="{00000000-0005-0000-0000-0000F40A0000}"/>
    <cellStyle name="Normal 795" xfId="2736" xr:uid="{00000000-0005-0000-0000-0000F50A0000}"/>
    <cellStyle name="Normal 796" xfId="2737" xr:uid="{00000000-0005-0000-0000-0000F60A0000}"/>
    <cellStyle name="Normal 797" xfId="2738" xr:uid="{00000000-0005-0000-0000-0000F70A0000}"/>
    <cellStyle name="Normal 798" xfId="2739" xr:uid="{00000000-0005-0000-0000-0000F80A0000}"/>
    <cellStyle name="Normal 799" xfId="2740" xr:uid="{00000000-0005-0000-0000-0000F90A0000}"/>
    <cellStyle name="Normal 8" xfId="2741" xr:uid="{00000000-0005-0000-0000-0000FA0A0000}"/>
    <cellStyle name="Normal 8 2" xfId="2742" xr:uid="{00000000-0005-0000-0000-0000FB0A0000}"/>
    <cellStyle name="Normal 8 2 2" xfId="2743" xr:uid="{00000000-0005-0000-0000-0000FC0A0000}"/>
    <cellStyle name="Normal 8 3" xfId="2744" xr:uid="{00000000-0005-0000-0000-0000FD0A0000}"/>
    <cellStyle name="Normal 8 4" xfId="2745" xr:uid="{00000000-0005-0000-0000-0000FE0A0000}"/>
    <cellStyle name="Normal 8 5" xfId="3612" xr:uid="{00000000-0005-0000-0000-0000FF0A0000}"/>
    <cellStyle name="Normal 8 6" xfId="3613" xr:uid="{00000000-0005-0000-0000-0000000B0000}"/>
    <cellStyle name="Normal 80" xfId="2746" xr:uid="{00000000-0005-0000-0000-0000010B0000}"/>
    <cellStyle name="Normal 800" xfId="2747" xr:uid="{00000000-0005-0000-0000-0000020B0000}"/>
    <cellStyle name="Normal 801" xfId="2748" xr:uid="{00000000-0005-0000-0000-0000030B0000}"/>
    <cellStyle name="Normal 802" xfId="2749" xr:uid="{00000000-0005-0000-0000-0000040B0000}"/>
    <cellStyle name="Normal 803" xfId="2750" xr:uid="{00000000-0005-0000-0000-0000050B0000}"/>
    <cellStyle name="Normal 804" xfId="2751" xr:uid="{00000000-0005-0000-0000-0000060B0000}"/>
    <cellStyle name="Normal 805" xfId="2752" xr:uid="{00000000-0005-0000-0000-0000070B0000}"/>
    <cellStyle name="Normal 806" xfId="2753" xr:uid="{00000000-0005-0000-0000-0000080B0000}"/>
    <cellStyle name="Normal 807" xfId="2754" xr:uid="{00000000-0005-0000-0000-0000090B0000}"/>
    <cellStyle name="Normal 808" xfId="2755" xr:uid="{00000000-0005-0000-0000-00000A0B0000}"/>
    <cellStyle name="Normal 809" xfId="2756" xr:uid="{00000000-0005-0000-0000-00000B0B0000}"/>
    <cellStyle name="Normal 81" xfId="2757" xr:uid="{00000000-0005-0000-0000-00000C0B0000}"/>
    <cellStyle name="Normal 810" xfId="2758" xr:uid="{00000000-0005-0000-0000-00000D0B0000}"/>
    <cellStyle name="Normal 811" xfId="2759" xr:uid="{00000000-0005-0000-0000-00000E0B0000}"/>
    <cellStyle name="Normal 812" xfId="2760" xr:uid="{00000000-0005-0000-0000-00000F0B0000}"/>
    <cellStyle name="Normal 813" xfId="2761" xr:uid="{00000000-0005-0000-0000-0000100B0000}"/>
    <cellStyle name="Normal 814" xfId="2762" xr:uid="{00000000-0005-0000-0000-0000110B0000}"/>
    <cellStyle name="Normal 815" xfId="2763" xr:uid="{00000000-0005-0000-0000-0000120B0000}"/>
    <cellStyle name="Normal 816" xfId="2764" xr:uid="{00000000-0005-0000-0000-0000130B0000}"/>
    <cellStyle name="Normal 817" xfId="2765" xr:uid="{00000000-0005-0000-0000-0000140B0000}"/>
    <cellStyle name="Normal 818" xfId="2766" xr:uid="{00000000-0005-0000-0000-0000150B0000}"/>
    <cellStyle name="Normal 819" xfId="2767" xr:uid="{00000000-0005-0000-0000-0000160B0000}"/>
    <cellStyle name="Normal 82" xfId="2768" xr:uid="{00000000-0005-0000-0000-0000170B0000}"/>
    <cellStyle name="Normal 820" xfId="2769" xr:uid="{00000000-0005-0000-0000-0000180B0000}"/>
    <cellStyle name="Normal 821" xfId="2770" xr:uid="{00000000-0005-0000-0000-0000190B0000}"/>
    <cellStyle name="Normal 822" xfId="2771" xr:uid="{00000000-0005-0000-0000-00001A0B0000}"/>
    <cellStyle name="Normal 823" xfId="2772" xr:uid="{00000000-0005-0000-0000-00001B0B0000}"/>
    <cellStyle name="Normal 824" xfId="2773" xr:uid="{00000000-0005-0000-0000-00001C0B0000}"/>
    <cellStyle name="Normal 825" xfId="2774" xr:uid="{00000000-0005-0000-0000-00001D0B0000}"/>
    <cellStyle name="Normal 826" xfId="2775" xr:uid="{00000000-0005-0000-0000-00001E0B0000}"/>
    <cellStyle name="Normal 827" xfId="2776" xr:uid="{00000000-0005-0000-0000-00001F0B0000}"/>
    <cellStyle name="Normal 828" xfId="2777" xr:uid="{00000000-0005-0000-0000-0000200B0000}"/>
    <cellStyle name="Normal 829" xfId="2778" xr:uid="{00000000-0005-0000-0000-0000210B0000}"/>
    <cellStyle name="Normal 83" xfId="2779" xr:uid="{00000000-0005-0000-0000-0000220B0000}"/>
    <cellStyle name="Normal 830" xfId="2780" xr:uid="{00000000-0005-0000-0000-0000230B0000}"/>
    <cellStyle name="Normal 831" xfId="2781" xr:uid="{00000000-0005-0000-0000-0000240B0000}"/>
    <cellStyle name="Normal 832" xfId="2782" xr:uid="{00000000-0005-0000-0000-0000250B0000}"/>
    <cellStyle name="Normal 833" xfId="2783" xr:uid="{00000000-0005-0000-0000-0000260B0000}"/>
    <cellStyle name="Normal 834" xfId="2784" xr:uid="{00000000-0005-0000-0000-0000270B0000}"/>
    <cellStyle name="Normal 835" xfId="2785" xr:uid="{00000000-0005-0000-0000-0000280B0000}"/>
    <cellStyle name="Normal 836" xfId="2786" xr:uid="{00000000-0005-0000-0000-0000290B0000}"/>
    <cellStyle name="Normal 837" xfId="2787" xr:uid="{00000000-0005-0000-0000-00002A0B0000}"/>
    <cellStyle name="Normal 838" xfId="2788" xr:uid="{00000000-0005-0000-0000-00002B0B0000}"/>
    <cellStyle name="Normal 839" xfId="2789" xr:uid="{00000000-0005-0000-0000-00002C0B0000}"/>
    <cellStyle name="Normal 84" xfId="2790" xr:uid="{00000000-0005-0000-0000-00002D0B0000}"/>
    <cellStyle name="Normal 84 10" xfId="2791" xr:uid="{00000000-0005-0000-0000-00002E0B0000}"/>
    <cellStyle name="Normal 84 11" xfId="2792" xr:uid="{00000000-0005-0000-0000-00002F0B0000}"/>
    <cellStyle name="Normal 84 12" xfId="2793" xr:uid="{00000000-0005-0000-0000-0000300B0000}"/>
    <cellStyle name="Normal 84 13" xfId="2794" xr:uid="{00000000-0005-0000-0000-0000310B0000}"/>
    <cellStyle name="Normal 84 14" xfId="2795" xr:uid="{00000000-0005-0000-0000-0000320B0000}"/>
    <cellStyle name="Normal 84 15" xfId="2796" xr:uid="{00000000-0005-0000-0000-0000330B0000}"/>
    <cellStyle name="Normal 84 16" xfId="2797" xr:uid="{00000000-0005-0000-0000-0000340B0000}"/>
    <cellStyle name="Normal 84 17" xfId="2798" xr:uid="{00000000-0005-0000-0000-0000350B0000}"/>
    <cellStyle name="Normal 84 18" xfId="2799" xr:uid="{00000000-0005-0000-0000-0000360B0000}"/>
    <cellStyle name="Normal 84 19" xfId="2800" xr:uid="{00000000-0005-0000-0000-0000370B0000}"/>
    <cellStyle name="Normal 84 2" xfId="2801" xr:uid="{00000000-0005-0000-0000-0000380B0000}"/>
    <cellStyle name="Normal 84 20" xfId="2802" xr:uid="{00000000-0005-0000-0000-0000390B0000}"/>
    <cellStyle name="Normal 84 21" xfId="2803" xr:uid="{00000000-0005-0000-0000-00003A0B0000}"/>
    <cellStyle name="Normal 84 22" xfId="2804" xr:uid="{00000000-0005-0000-0000-00003B0B0000}"/>
    <cellStyle name="Normal 84 23" xfId="2805" xr:uid="{00000000-0005-0000-0000-00003C0B0000}"/>
    <cellStyle name="Normal 84 24" xfId="2806" xr:uid="{00000000-0005-0000-0000-00003D0B0000}"/>
    <cellStyle name="Normal 84 25" xfId="2807" xr:uid="{00000000-0005-0000-0000-00003E0B0000}"/>
    <cellStyle name="Normal 84 26" xfId="2808" xr:uid="{00000000-0005-0000-0000-00003F0B0000}"/>
    <cellStyle name="Normal 84 27" xfId="2809" xr:uid="{00000000-0005-0000-0000-0000400B0000}"/>
    <cellStyle name="Normal 84 28" xfId="2810" xr:uid="{00000000-0005-0000-0000-0000410B0000}"/>
    <cellStyle name="Normal 84 29" xfId="2811" xr:uid="{00000000-0005-0000-0000-0000420B0000}"/>
    <cellStyle name="Normal 84 3" xfId="2812" xr:uid="{00000000-0005-0000-0000-0000430B0000}"/>
    <cellStyle name="Normal 84 30" xfId="2813" xr:uid="{00000000-0005-0000-0000-0000440B0000}"/>
    <cellStyle name="Normal 84 4" xfId="2814" xr:uid="{00000000-0005-0000-0000-0000450B0000}"/>
    <cellStyle name="Normal 84 5" xfId="2815" xr:uid="{00000000-0005-0000-0000-0000460B0000}"/>
    <cellStyle name="Normal 84 6" xfId="2816" xr:uid="{00000000-0005-0000-0000-0000470B0000}"/>
    <cellStyle name="Normal 84 7" xfId="2817" xr:uid="{00000000-0005-0000-0000-0000480B0000}"/>
    <cellStyle name="Normal 84 8" xfId="2818" xr:uid="{00000000-0005-0000-0000-0000490B0000}"/>
    <cellStyle name="Normal 84 9" xfId="2819" xr:uid="{00000000-0005-0000-0000-00004A0B0000}"/>
    <cellStyle name="Normal 840" xfId="2820" xr:uid="{00000000-0005-0000-0000-00004B0B0000}"/>
    <cellStyle name="Normal 841" xfId="2821" xr:uid="{00000000-0005-0000-0000-00004C0B0000}"/>
    <cellStyle name="Normal 842" xfId="2822" xr:uid="{00000000-0005-0000-0000-00004D0B0000}"/>
    <cellStyle name="Normal 843" xfId="2823" xr:uid="{00000000-0005-0000-0000-00004E0B0000}"/>
    <cellStyle name="Normal 844" xfId="2824" xr:uid="{00000000-0005-0000-0000-00004F0B0000}"/>
    <cellStyle name="Normal 845" xfId="2825" xr:uid="{00000000-0005-0000-0000-0000500B0000}"/>
    <cellStyle name="Normal 846" xfId="2826" xr:uid="{00000000-0005-0000-0000-0000510B0000}"/>
    <cellStyle name="Normal 847" xfId="2827" xr:uid="{00000000-0005-0000-0000-0000520B0000}"/>
    <cellStyle name="Normal 848" xfId="2828" xr:uid="{00000000-0005-0000-0000-0000530B0000}"/>
    <cellStyle name="Normal 849" xfId="2829" xr:uid="{00000000-0005-0000-0000-0000540B0000}"/>
    <cellStyle name="Normal 85" xfId="2830" xr:uid="{00000000-0005-0000-0000-0000550B0000}"/>
    <cellStyle name="Normal 85 10" xfId="2831" xr:uid="{00000000-0005-0000-0000-0000560B0000}"/>
    <cellStyle name="Normal 85 11" xfId="2832" xr:uid="{00000000-0005-0000-0000-0000570B0000}"/>
    <cellStyle name="Normal 85 12" xfId="2833" xr:uid="{00000000-0005-0000-0000-0000580B0000}"/>
    <cellStyle name="Normal 85 13" xfId="2834" xr:uid="{00000000-0005-0000-0000-0000590B0000}"/>
    <cellStyle name="Normal 85 14" xfId="2835" xr:uid="{00000000-0005-0000-0000-00005A0B0000}"/>
    <cellStyle name="Normal 85 15" xfId="2836" xr:uid="{00000000-0005-0000-0000-00005B0B0000}"/>
    <cellStyle name="Normal 85 16" xfId="2837" xr:uid="{00000000-0005-0000-0000-00005C0B0000}"/>
    <cellStyle name="Normal 85 17" xfId="2838" xr:uid="{00000000-0005-0000-0000-00005D0B0000}"/>
    <cellStyle name="Normal 85 18" xfId="2839" xr:uid="{00000000-0005-0000-0000-00005E0B0000}"/>
    <cellStyle name="Normal 85 19" xfId="2840" xr:uid="{00000000-0005-0000-0000-00005F0B0000}"/>
    <cellStyle name="Normal 85 2" xfId="2841" xr:uid="{00000000-0005-0000-0000-0000600B0000}"/>
    <cellStyle name="Normal 85 20" xfId="2842" xr:uid="{00000000-0005-0000-0000-0000610B0000}"/>
    <cellStyle name="Normal 85 21" xfId="2843" xr:uid="{00000000-0005-0000-0000-0000620B0000}"/>
    <cellStyle name="Normal 85 22" xfId="2844" xr:uid="{00000000-0005-0000-0000-0000630B0000}"/>
    <cellStyle name="Normal 85 23" xfId="2845" xr:uid="{00000000-0005-0000-0000-0000640B0000}"/>
    <cellStyle name="Normal 85 24" xfId="2846" xr:uid="{00000000-0005-0000-0000-0000650B0000}"/>
    <cellStyle name="Normal 85 25" xfId="2847" xr:uid="{00000000-0005-0000-0000-0000660B0000}"/>
    <cellStyle name="Normal 85 26" xfId="2848" xr:uid="{00000000-0005-0000-0000-0000670B0000}"/>
    <cellStyle name="Normal 85 27" xfId="2849" xr:uid="{00000000-0005-0000-0000-0000680B0000}"/>
    <cellStyle name="Normal 85 28" xfId="2850" xr:uid="{00000000-0005-0000-0000-0000690B0000}"/>
    <cellStyle name="Normal 85 29" xfId="2851" xr:uid="{00000000-0005-0000-0000-00006A0B0000}"/>
    <cellStyle name="Normal 85 3" xfId="2852" xr:uid="{00000000-0005-0000-0000-00006B0B0000}"/>
    <cellStyle name="Normal 85 30" xfId="2853" xr:uid="{00000000-0005-0000-0000-00006C0B0000}"/>
    <cellStyle name="Normal 85 4" xfId="2854" xr:uid="{00000000-0005-0000-0000-00006D0B0000}"/>
    <cellStyle name="Normal 85 5" xfId="2855" xr:uid="{00000000-0005-0000-0000-00006E0B0000}"/>
    <cellStyle name="Normal 85 6" xfId="2856" xr:uid="{00000000-0005-0000-0000-00006F0B0000}"/>
    <cellStyle name="Normal 85 7" xfId="2857" xr:uid="{00000000-0005-0000-0000-0000700B0000}"/>
    <cellStyle name="Normal 85 8" xfId="2858" xr:uid="{00000000-0005-0000-0000-0000710B0000}"/>
    <cellStyle name="Normal 85 9" xfId="2859" xr:uid="{00000000-0005-0000-0000-0000720B0000}"/>
    <cellStyle name="Normal 850" xfId="2860" xr:uid="{00000000-0005-0000-0000-0000730B0000}"/>
    <cellStyle name="Normal 851" xfId="2861" xr:uid="{00000000-0005-0000-0000-0000740B0000}"/>
    <cellStyle name="Normal 852" xfId="2862" xr:uid="{00000000-0005-0000-0000-0000750B0000}"/>
    <cellStyle name="Normal 853" xfId="2863" xr:uid="{00000000-0005-0000-0000-0000760B0000}"/>
    <cellStyle name="Normal 854" xfId="2864" xr:uid="{00000000-0005-0000-0000-0000770B0000}"/>
    <cellStyle name="Normal 855" xfId="2865" xr:uid="{00000000-0005-0000-0000-0000780B0000}"/>
    <cellStyle name="Normal 856" xfId="2866" xr:uid="{00000000-0005-0000-0000-0000790B0000}"/>
    <cellStyle name="Normal 857" xfId="2867" xr:uid="{00000000-0005-0000-0000-00007A0B0000}"/>
    <cellStyle name="Normal 858" xfId="2868" xr:uid="{00000000-0005-0000-0000-00007B0B0000}"/>
    <cellStyle name="Normal 859" xfId="2869" xr:uid="{00000000-0005-0000-0000-00007C0B0000}"/>
    <cellStyle name="Normal 86" xfId="2870" xr:uid="{00000000-0005-0000-0000-00007D0B0000}"/>
    <cellStyle name="Normal 86 10" xfId="2871" xr:uid="{00000000-0005-0000-0000-00007E0B0000}"/>
    <cellStyle name="Normal 86 11" xfId="2872" xr:uid="{00000000-0005-0000-0000-00007F0B0000}"/>
    <cellStyle name="Normal 86 12" xfId="2873" xr:uid="{00000000-0005-0000-0000-0000800B0000}"/>
    <cellStyle name="Normal 86 13" xfId="2874" xr:uid="{00000000-0005-0000-0000-0000810B0000}"/>
    <cellStyle name="Normal 86 14" xfId="2875" xr:uid="{00000000-0005-0000-0000-0000820B0000}"/>
    <cellStyle name="Normal 86 15" xfId="2876" xr:uid="{00000000-0005-0000-0000-0000830B0000}"/>
    <cellStyle name="Normal 86 16" xfId="2877" xr:uid="{00000000-0005-0000-0000-0000840B0000}"/>
    <cellStyle name="Normal 86 17" xfId="2878" xr:uid="{00000000-0005-0000-0000-0000850B0000}"/>
    <cellStyle name="Normal 86 18" xfId="2879" xr:uid="{00000000-0005-0000-0000-0000860B0000}"/>
    <cellStyle name="Normal 86 19" xfId="2880" xr:uid="{00000000-0005-0000-0000-0000870B0000}"/>
    <cellStyle name="Normal 86 2" xfId="2881" xr:uid="{00000000-0005-0000-0000-0000880B0000}"/>
    <cellStyle name="Normal 86 20" xfId="2882" xr:uid="{00000000-0005-0000-0000-0000890B0000}"/>
    <cellStyle name="Normal 86 21" xfId="2883" xr:uid="{00000000-0005-0000-0000-00008A0B0000}"/>
    <cellStyle name="Normal 86 22" xfId="2884" xr:uid="{00000000-0005-0000-0000-00008B0B0000}"/>
    <cellStyle name="Normal 86 23" xfId="2885" xr:uid="{00000000-0005-0000-0000-00008C0B0000}"/>
    <cellStyle name="Normal 86 24" xfId="2886" xr:uid="{00000000-0005-0000-0000-00008D0B0000}"/>
    <cellStyle name="Normal 86 25" xfId="2887" xr:uid="{00000000-0005-0000-0000-00008E0B0000}"/>
    <cellStyle name="Normal 86 26" xfId="2888" xr:uid="{00000000-0005-0000-0000-00008F0B0000}"/>
    <cellStyle name="Normal 86 27" xfId="2889" xr:uid="{00000000-0005-0000-0000-0000900B0000}"/>
    <cellStyle name="Normal 86 28" xfId="2890" xr:uid="{00000000-0005-0000-0000-0000910B0000}"/>
    <cellStyle name="Normal 86 29" xfId="2891" xr:uid="{00000000-0005-0000-0000-0000920B0000}"/>
    <cellStyle name="Normal 86 3" xfId="2892" xr:uid="{00000000-0005-0000-0000-0000930B0000}"/>
    <cellStyle name="Normal 86 30" xfId="2893" xr:uid="{00000000-0005-0000-0000-0000940B0000}"/>
    <cellStyle name="Normal 86 31" xfId="2894" xr:uid="{00000000-0005-0000-0000-0000950B0000}"/>
    <cellStyle name="Normal 86 4" xfId="2895" xr:uid="{00000000-0005-0000-0000-0000960B0000}"/>
    <cellStyle name="Normal 86 5" xfId="2896" xr:uid="{00000000-0005-0000-0000-0000970B0000}"/>
    <cellStyle name="Normal 86 6" xfId="2897" xr:uid="{00000000-0005-0000-0000-0000980B0000}"/>
    <cellStyle name="Normal 86 7" xfId="2898" xr:uid="{00000000-0005-0000-0000-0000990B0000}"/>
    <cellStyle name="Normal 86 8" xfId="2899" xr:uid="{00000000-0005-0000-0000-00009A0B0000}"/>
    <cellStyle name="Normal 86 9" xfId="2900" xr:uid="{00000000-0005-0000-0000-00009B0B0000}"/>
    <cellStyle name="Normal 860" xfId="2901" xr:uid="{00000000-0005-0000-0000-00009C0B0000}"/>
    <cellStyle name="Normal 861" xfId="2902" xr:uid="{00000000-0005-0000-0000-00009D0B0000}"/>
    <cellStyle name="Normal 862" xfId="2903" xr:uid="{00000000-0005-0000-0000-00009E0B0000}"/>
    <cellStyle name="Normal 863" xfId="2904" xr:uid="{00000000-0005-0000-0000-00009F0B0000}"/>
    <cellStyle name="Normal 864" xfId="2905" xr:uid="{00000000-0005-0000-0000-0000A00B0000}"/>
    <cellStyle name="Normal 865" xfId="2906" xr:uid="{00000000-0005-0000-0000-0000A10B0000}"/>
    <cellStyle name="Normal 866" xfId="2907" xr:uid="{00000000-0005-0000-0000-0000A20B0000}"/>
    <cellStyle name="Normal 867" xfId="2908" xr:uid="{00000000-0005-0000-0000-0000A30B0000}"/>
    <cellStyle name="Normal 868" xfId="2909" xr:uid="{00000000-0005-0000-0000-0000A40B0000}"/>
    <cellStyle name="Normal 869" xfId="2910" xr:uid="{00000000-0005-0000-0000-0000A50B0000}"/>
    <cellStyle name="Normal 87" xfId="2911" xr:uid="{00000000-0005-0000-0000-0000A60B0000}"/>
    <cellStyle name="Normal 87 10" xfId="2912" xr:uid="{00000000-0005-0000-0000-0000A70B0000}"/>
    <cellStyle name="Normal 87 11" xfId="2913" xr:uid="{00000000-0005-0000-0000-0000A80B0000}"/>
    <cellStyle name="Normal 87 12" xfId="2914" xr:uid="{00000000-0005-0000-0000-0000A90B0000}"/>
    <cellStyle name="Normal 87 13" xfId="2915" xr:uid="{00000000-0005-0000-0000-0000AA0B0000}"/>
    <cellStyle name="Normal 87 14" xfId="2916" xr:uid="{00000000-0005-0000-0000-0000AB0B0000}"/>
    <cellStyle name="Normal 87 15" xfId="2917" xr:uid="{00000000-0005-0000-0000-0000AC0B0000}"/>
    <cellStyle name="Normal 87 16" xfId="2918" xr:uid="{00000000-0005-0000-0000-0000AD0B0000}"/>
    <cellStyle name="Normal 87 17" xfId="2919" xr:uid="{00000000-0005-0000-0000-0000AE0B0000}"/>
    <cellStyle name="Normal 87 18" xfId="2920" xr:uid="{00000000-0005-0000-0000-0000AF0B0000}"/>
    <cellStyle name="Normal 87 19" xfId="2921" xr:uid="{00000000-0005-0000-0000-0000B00B0000}"/>
    <cellStyle name="Normal 87 2" xfId="2922" xr:uid="{00000000-0005-0000-0000-0000B10B0000}"/>
    <cellStyle name="Normal 87 20" xfId="2923" xr:uid="{00000000-0005-0000-0000-0000B20B0000}"/>
    <cellStyle name="Normal 87 21" xfId="2924" xr:uid="{00000000-0005-0000-0000-0000B30B0000}"/>
    <cellStyle name="Normal 87 22" xfId="2925" xr:uid="{00000000-0005-0000-0000-0000B40B0000}"/>
    <cellStyle name="Normal 87 23" xfId="2926" xr:uid="{00000000-0005-0000-0000-0000B50B0000}"/>
    <cellStyle name="Normal 87 24" xfId="2927" xr:uid="{00000000-0005-0000-0000-0000B60B0000}"/>
    <cellStyle name="Normal 87 25" xfId="2928" xr:uid="{00000000-0005-0000-0000-0000B70B0000}"/>
    <cellStyle name="Normal 87 26" xfId="2929" xr:uid="{00000000-0005-0000-0000-0000B80B0000}"/>
    <cellStyle name="Normal 87 27" xfId="2930" xr:uid="{00000000-0005-0000-0000-0000B90B0000}"/>
    <cellStyle name="Normal 87 28" xfId="2931" xr:uid="{00000000-0005-0000-0000-0000BA0B0000}"/>
    <cellStyle name="Normal 87 29" xfId="2932" xr:uid="{00000000-0005-0000-0000-0000BB0B0000}"/>
    <cellStyle name="Normal 87 3" xfId="2933" xr:uid="{00000000-0005-0000-0000-0000BC0B0000}"/>
    <cellStyle name="Normal 87 30" xfId="2934" xr:uid="{00000000-0005-0000-0000-0000BD0B0000}"/>
    <cellStyle name="Normal 87 31" xfId="2935" xr:uid="{00000000-0005-0000-0000-0000BE0B0000}"/>
    <cellStyle name="Normal 87 4" xfId="2936" xr:uid="{00000000-0005-0000-0000-0000BF0B0000}"/>
    <cellStyle name="Normal 87 5" xfId="2937" xr:uid="{00000000-0005-0000-0000-0000C00B0000}"/>
    <cellStyle name="Normal 87 6" xfId="2938" xr:uid="{00000000-0005-0000-0000-0000C10B0000}"/>
    <cellStyle name="Normal 87 7" xfId="2939" xr:uid="{00000000-0005-0000-0000-0000C20B0000}"/>
    <cellStyle name="Normal 87 8" xfId="2940" xr:uid="{00000000-0005-0000-0000-0000C30B0000}"/>
    <cellStyle name="Normal 87 9" xfId="2941" xr:uid="{00000000-0005-0000-0000-0000C40B0000}"/>
    <cellStyle name="Normal 870" xfId="2942" xr:uid="{00000000-0005-0000-0000-0000C50B0000}"/>
    <cellStyle name="Normal 871" xfId="2943" xr:uid="{00000000-0005-0000-0000-0000C60B0000}"/>
    <cellStyle name="Normal 872" xfId="2944" xr:uid="{00000000-0005-0000-0000-0000C70B0000}"/>
    <cellStyle name="Normal 873" xfId="2945" xr:uid="{00000000-0005-0000-0000-0000C80B0000}"/>
    <cellStyle name="Normal 874" xfId="2946" xr:uid="{00000000-0005-0000-0000-0000C90B0000}"/>
    <cellStyle name="Normal 875" xfId="2947" xr:uid="{00000000-0005-0000-0000-0000CA0B0000}"/>
    <cellStyle name="Normal 876" xfId="2948" xr:uid="{00000000-0005-0000-0000-0000CB0B0000}"/>
    <cellStyle name="Normal 877" xfId="2949" xr:uid="{00000000-0005-0000-0000-0000CC0B0000}"/>
    <cellStyle name="Normal 878" xfId="2950" xr:uid="{00000000-0005-0000-0000-0000CD0B0000}"/>
    <cellStyle name="Normal 879" xfId="2951" xr:uid="{00000000-0005-0000-0000-0000CE0B0000}"/>
    <cellStyle name="Normal 88" xfId="2952" xr:uid="{00000000-0005-0000-0000-0000CF0B0000}"/>
    <cellStyle name="Normal 88 10" xfId="2953" xr:uid="{00000000-0005-0000-0000-0000D00B0000}"/>
    <cellStyle name="Normal 88 11" xfId="2954" xr:uid="{00000000-0005-0000-0000-0000D10B0000}"/>
    <cellStyle name="Normal 88 12" xfId="2955" xr:uid="{00000000-0005-0000-0000-0000D20B0000}"/>
    <cellStyle name="Normal 88 13" xfId="2956" xr:uid="{00000000-0005-0000-0000-0000D30B0000}"/>
    <cellStyle name="Normal 88 14" xfId="2957" xr:uid="{00000000-0005-0000-0000-0000D40B0000}"/>
    <cellStyle name="Normal 88 15" xfId="2958" xr:uid="{00000000-0005-0000-0000-0000D50B0000}"/>
    <cellStyle name="Normal 88 16" xfId="2959" xr:uid="{00000000-0005-0000-0000-0000D60B0000}"/>
    <cellStyle name="Normal 88 17" xfId="2960" xr:uid="{00000000-0005-0000-0000-0000D70B0000}"/>
    <cellStyle name="Normal 88 18" xfId="2961" xr:uid="{00000000-0005-0000-0000-0000D80B0000}"/>
    <cellStyle name="Normal 88 19" xfId="2962" xr:uid="{00000000-0005-0000-0000-0000D90B0000}"/>
    <cellStyle name="Normal 88 2" xfId="2963" xr:uid="{00000000-0005-0000-0000-0000DA0B0000}"/>
    <cellStyle name="Normal 88 20" xfId="2964" xr:uid="{00000000-0005-0000-0000-0000DB0B0000}"/>
    <cellStyle name="Normal 88 21" xfId="2965" xr:uid="{00000000-0005-0000-0000-0000DC0B0000}"/>
    <cellStyle name="Normal 88 22" xfId="2966" xr:uid="{00000000-0005-0000-0000-0000DD0B0000}"/>
    <cellStyle name="Normal 88 23" xfId="2967" xr:uid="{00000000-0005-0000-0000-0000DE0B0000}"/>
    <cellStyle name="Normal 88 24" xfId="2968" xr:uid="{00000000-0005-0000-0000-0000DF0B0000}"/>
    <cellStyle name="Normal 88 25" xfId="2969" xr:uid="{00000000-0005-0000-0000-0000E00B0000}"/>
    <cellStyle name="Normal 88 26" xfId="2970" xr:uid="{00000000-0005-0000-0000-0000E10B0000}"/>
    <cellStyle name="Normal 88 27" xfId="2971" xr:uid="{00000000-0005-0000-0000-0000E20B0000}"/>
    <cellStyle name="Normal 88 28" xfId="2972" xr:uid="{00000000-0005-0000-0000-0000E30B0000}"/>
    <cellStyle name="Normal 88 29" xfId="2973" xr:uid="{00000000-0005-0000-0000-0000E40B0000}"/>
    <cellStyle name="Normal 88 3" xfId="2974" xr:uid="{00000000-0005-0000-0000-0000E50B0000}"/>
    <cellStyle name="Normal 88 30" xfId="2975" xr:uid="{00000000-0005-0000-0000-0000E60B0000}"/>
    <cellStyle name="Normal 88 4" xfId="2976" xr:uid="{00000000-0005-0000-0000-0000E70B0000}"/>
    <cellStyle name="Normal 88 5" xfId="2977" xr:uid="{00000000-0005-0000-0000-0000E80B0000}"/>
    <cellStyle name="Normal 88 6" xfId="2978" xr:uid="{00000000-0005-0000-0000-0000E90B0000}"/>
    <cellStyle name="Normal 88 7" xfId="2979" xr:uid="{00000000-0005-0000-0000-0000EA0B0000}"/>
    <cellStyle name="Normal 88 8" xfId="2980" xr:uid="{00000000-0005-0000-0000-0000EB0B0000}"/>
    <cellStyle name="Normal 88 9" xfId="2981" xr:uid="{00000000-0005-0000-0000-0000EC0B0000}"/>
    <cellStyle name="Normal 880" xfId="2982" xr:uid="{00000000-0005-0000-0000-0000ED0B0000}"/>
    <cellStyle name="Normal 881" xfId="2983" xr:uid="{00000000-0005-0000-0000-0000EE0B0000}"/>
    <cellStyle name="Normal 882" xfId="2984" xr:uid="{00000000-0005-0000-0000-0000EF0B0000}"/>
    <cellStyle name="Normal 883" xfId="2985" xr:uid="{00000000-0005-0000-0000-0000F00B0000}"/>
    <cellStyle name="Normal 884" xfId="2986" xr:uid="{00000000-0005-0000-0000-0000F10B0000}"/>
    <cellStyle name="Normal 885" xfId="2987" xr:uid="{00000000-0005-0000-0000-0000F20B0000}"/>
    <cellStyle name="Normal 886" xfId="2988" xr:uid="{00000000-0005-0000-0000-0000F30B0000}"/>
    <cellStyle name="Normal 887" xfId="2989" xr:uid="{00000000-0005-0000-0000-0000F40B0000}"/>
    <cellStyle name="Normal 888" xfId="2990" xr:uid="{00000000-0005-0000-0000-0000F50B0000}"/>
    <cellStyle name="Normal 889" xfId="2991" xr:uid="{00000000-0005-0000-0000-0000F60B0000}"/>
    <cellStyle name="Normal 89" xfId="2992" xr:uid="{00000000-0005-0000-0000-0000F70B0000}"/>
    <cellStyle name="Normal 89 10" xfId="2993" xr:uid="{00000000-0005-0000-0000-0000F80B0000}"/>
    <cellStyle name="Normal 89 11" xfId="2994" xr:uid="{00000000-0005-0000-0000-0000F90B0000}"/>
    <cellStyle name="Normal 89 12" xfId="2995" xr:uid="{00000000-0005-0000-0000-0000FA0B0000}"/>
    <cellStyle name="Normal 89 13" xfId="2996" xr:uid="{00000000-0005-0000-0000-0000FB0B0000}"/>
    <cellStyle name="Normal 89 14" xfId="2997" xr:uid="{00000000-0005-0000-0000-0000FC0B0000}"/>
    <cellStyle name="Normal 89 15" xfId="2998" xr:uid="{00000000-0005-0000-0000-0000FD0B0000}"/>
    <cellStyle name="Normal 89 16" xfId="2999" xr:uid="{00000000-0005-0000-0000-0000FE0B0000}"/>
    <cellStyle name="Normal 89 17" xfId="3000" xr:uid="{00000000-0005-0000-0000-0000FF0B0000}"/>
    <cellStyle name="Normal 89 18" xfId="3001" xr:uid="{00000000-0005-0000-0000-0000000C0000}"/>
    <cellStyle name="Normal 89 19" xfId="3002" xr:uid="{00000000-0005-0000-0000-0000010C0000}"/>
    <cellStyle name="Normal 89 2" xfId="3003" xr:uid="{00000000-0005-0000-0000-0000020C0000}"/>
    <cellStyle name="Normal 89 20" xfId="3004" xr:uid="{00000000-0005-0000-0000-0000030C0000}"/>
    <cellStyle name="Normal 89 21" xfId="3005" xr:uid="{00000000-0005-0000-0000-0000040C0000}"/>
    <cellStyle name="Normal 89 22" xfId="3006" xr:uid="{00000000-0005-0000-0000-0000050C0000}"/>
    <cellStyle name="Normal 89 23" xfId="3007" xr:uid="{00000000-0005-0000-0000-0000060C0000}"/>
    <cellStyle name="Normal 89 24" xfId="3008" xr:uid="{00000000-0005-0000-0000-0000070C0000}"/>
    <cellStyle name="Normal 89 25" xfId="3009" xr:uid="{00000000-0005-0000-0000-0000080C0000}"/>
    <cellStyle name="Normal 89 26" xfId="3010" xr:uid="{00000000-0005-0000-0000-0000090C0000}"/>
    <cellStyle name="Normal 89 27" xfId="3011" xr:uid="{00000000-0005-0000-0000-00000A0C0000}"/>
    <cellStyle name="Normal 89 28" xfId="3012" xr:uid="{00000000-0005-0000-0000-00000B0C0000}"/>
    <cellStyle name="Normal 89 29" xfId="3013" xr:uid="{00000000-0005-0000-0000-00000C0C0000}"/>
    <cellStyle name="Normal 89 3" xfId="3014" xr:uid="{00000000-0005-0000-0000-00000D0C0000}"/>
    <cellStyle name="Normal 89 30" xfId="3015" xr:uid="{00000000-0005-0000-0000-00000E0C0000}"/>
    <cellStyle name="Normal 89 4" xfId="3016" xr:uid="{00000000-0005-0000-0000-00000F0C0000}"/>
    <cellStyle name="Normal 89 5" xfId="3017" xr:uid="{00000000-0005-0000-0000-0000100C0000}"/>
    <cellStyle name="Normal 89 6" xfId="3018" xr:uid="{00000000-0005-0000-0000-0000110C0000}"/>
    <cellStyle name="Normal 89 7" xfId="3019" xr:uid="{00000000-0005-0000-0000-0000120C0000}"/>
    <cellStyle name="Normal 89 8" xfId="3020" xr:uid="{00000000-0005-0000-0000-0000130C0000}"/>
    <cellStyle name="Normal 89 9" xfId="3021" xr:uid="{00000000-0005-0000-0000-0000140C0000}"/>
    <cellStyle name="Normal 890" xfId="3022" xr:uid="{00000000-0005-0000-0000-0000150C0000}"/>
    <cellStyle name="Normal 891" xfId="3023" xr:uid="{00000000-0005-0000-0000-0000160C0000}"/>
    <cellStyle name="Normal 892" xfId="3024" xr:uid="{00000000-0005-0000-0000-0000170C0000}"/>
    <cellStyle name="Normal 893" xfId="3025" xr:uid="{00000000-0005-0000-0000-0000180C0000}"/>
    <cellStyle name="Normal 894" xfId="3026" xr:uid="{00000000-0005-0000-0000-0000190C0000}"/>
    <cellStyle name="Normal 895" xfId="3027" xr:uid="{00000000-0005-0000-0000-00001A0C0000}"/>
    <cellStyle name="Normal 896" xfId="3028" xr:uid="{00000000-0005-0000-0000-00001B0C0000}"/>
    <cellStyle name="Normal 897" xfId="3029" xr:uid="{00000000-0005-0000-0000-00001C0C0000}"/>
    <cellStyle name="Normal 898" xfId="3030" xr:uid="{00000000-0005-0000-0000-00001D0C0000}"/>
    <cellStyle name="Normal 899" xfId="3031" xr:uid="{00000000-0005-0000-0000-00001E0C0000}"/>
    <cellStyle name="Normal 9" xfId="3032" xr:uid="{00000000-0005-0000-0000-00001F0C0000}"/>
    <cellStyle name="Normal 9 2" xfId="3033" xr:uid="{00000000-0005-0000-0000-0000200C0000}"/>
    <cellStyle name="Normal 9 2 2" xfId="3034" xr:uid="{00000000-0005-0000-0000-0000210C0000}"/>
    <cellStyle name="Normal 9 2 2 2" xfId="3035" xr:uid="{00000000-0005-0000-0000-0000220C0000}"/>
    <cellStyle name="Normal 9 2 2 2 2" xfId="3036" xr:uid="{00000000-0005-0000-0000-0000230C0000}"/>
    <cellStyle name="Normal 9 2 2 2 2 2" xfId="3037" xr:uid="{00000000-0005-0000-0000-0000240C0000}"/>
    <cellStyle name="Normal 9 2 2 2 2 3" xfId="3038" xr:uid="{00000000-0005-0000-0000-0000250C0000}"/>
    <cellStyle name="Normal 9 2 2 3" xfId="3039" xr:uid="{00000000-0005-0000-0000-0000260C0000}"/>
    <cellStyle name="Normal 9 2 2 4" xfId="3040" xr:uid="{00000000-0005-0000-0000-0000270C0000}"/>
    <cellStyle name="Normal 9 3" xfId="3041" xr:uid="{00000000-0005-0000-0000-0000280C0000}"/>
    <cellStyle name="Normal 9 4" xfId="3042" xr:uid="{00000000-0005-0000-0000-0000290C0000}"/>
    <cellStyle name="Normal 9 5" xfId="3614" xr:uid="{00000000-0005-0000-0000-00002A0C0000}"/>
    <cellStyle name="Normal 9 6" xfId="3615" xr:uid="{00000000-0005-0000-0000-00002B0C0000}"/>
    <cellStyle name="Normal 90" xfId="3043" xr:uid="{00000000-0005-0000-0000-00002C0C0000}"/>
    <cellStyle name="Normal 90 10" xfId="3044" xr:uid="{00000000-0005-0000-0000-00002D0C0000}"/>
    <cellStyle name="Normal 90 11" xfId="3045" xr:uid="{00000000-0005-0000-0000-00002E0C0000}"/>
    <cellStyle name="Normal 90 12" xfId="3046" xr:uid="{00000000-0005-0000-0000-00002F0C0000}"/>
    <cellStyle name="Normal 90 13" xfId="3047" xr:uid="{00000000-0005-0000-0000-0000300C0000}"/>
    <cellStyle name="Normal 90 14" xfId="3048" xr:uid="{00000000-0005-0000-0000-0000310C0000}"/>
    <cellStyle name="Normal 90 15" xfId="3049" xr:uid="{00000000-0005-0000-0000-0000320C0000}"/>
    <cellStyle name="Normal 90 16" xfId="3050" xr:uid="{00000000-0005-0000-0000-0000330C0000}"/>
    <cellStyle name="Normal 90 17" xfId="3051" xr:uid="{00000000-0005-0000-0000-0000340C0000}"/>
    <cellStyle name="Normal 90 18" xfId="3052" xr:uid="{00000000-0005-0000-0000-0000350C0000}"/>
    <cellStyle name="Normal 90 19" xfId="3053" xr:uid="{00000000-0005-0000-0000-0000360C0000}"/>
    <cellStyle name="Normal 90 2" xfId="3054" xr:uid="{00000000-0005-0000-0000-0000370C0000}"/>
    <cellStyle name="Normal 90 20" xfId="3055" xr:uid="{00000000-0005-0000-0000-0000380C0000}"/>
    <cellStyle name="Normal 90 21" xfId="3056" xr:uid="{00000000-0005-0000-0000-0000390C0000}"/>
    <cellStyle name="Normal 90 22" xfId="3057" xr:uid="{00000000-0005-0000-0000-00003A0C0000}"/>
    <cellStyle name="Normal 90 23" xfId="3058" xr:uid="{00000000-0005-0000-0000-00003B0C0000}"/>
    <cellStyle name="Normal 90 24" xfId="3059" xr:uid="{00000000-0005-0000-0000-00003C0C0000}"/>
    <cellStyle name="Normal 90 25" xfId="3060" xr:uid="{00000000-0005-0000-0000-00003D0C0000}"/>
    <cellStyle name="Normal 90 26" xfId="3061" xr:uid="{00000000-0005-0000-0000-00003E0C0000}"/>
    <cellStyle name="Normal 90 27" xfId="3062" xr:uid="{00000000-0005-0000-0000-00003F0C0000}"/>
    <cellStyle name="Normal 90 28" xfId="3063" xr:uid="{00000000-0005-0000-0000-0000400C0000}"/>
    <cellStyle name="Normal 90 29" xfId="3064" xr:uid="{00000000-0005-0000-0000-0000410C0000}"/>
    <cellStyle name="Normal 90 3" xfId="3065" xr:uid="{00000000-0005-0000-0000-0000420C0000}"/>
    <cellStyle name="Normal 90 30" xfId="3066" xr:uid="{00000000-0005-0000-0000-0000430C0000}"/>
    <cellStyle name="Normal 90 4" xfId="3067" xr:uid="{00000000-0005-0000-0000-0000440C0000}"/>
    <cellStyle name="Normal 90 5" xfId="3068" xr:uid="{00000000-0005-0000-0000-0000450C0000}"/>
    <cellStyle name="Normal 90 6" xfId="3069" xr:uid="{00000000-0005-0000-0000-0000460C0000}"/>
    <cellStyle name="Normal 90 7" xfId="3070" xr:uid="{00000000-0005-0000-0000-0000470C0000}"/>
    <cellStyle name="Normal 90 8" xfId="3071" xr:uid="{00000000-0005-0000-0000-0000480C0000}"/>
    <cellStyle name="Normal 90 9" xfId="3072" xr:uid="{00000000-0005-0000-0000-0000490C0000}"/>
    <cellStyle name="Normal 900" xfId="3073" xr:uid="{00000000-0005-0000-0000-00004A0C0000}"/>
    <cellStyle name="Normal 901" xfId="3074" xr:uid="{00000000-0005-0000-0000-00004B0C0000}"/>
    <cellStyle name="Normal 902" xfId="3075" xr:uid="{00000000-0005-0000-0000-00004C0C0000}"/>
    <cellStyle name="Normal 903" xfId="3076" xr:uid="{00000000-0005-0000-0000-00004D0C0000}"/>
    <cellStyle name="Normal 904" xfId="3077" xr:uid="{00000000-0005-0000-0000-00004E0C0000}"/>
    <cellStyle name="Normal 905" xfId="3078" xr:uid="{00000000-0005-0000-0000-00004F0C0000}"/>
    <cellStyle name="Normal 906" xfId="3079" xr:uid="{00000000-0005-0000-0000-0000500C0000}"/>
    <cellStyle name="Normal 907" xfId="3080" xr:uid="{00000000-0005-0000-0000-0000510C0000}"/>
    <cellStyle name="Normal 908" xfId="3081" xr:uid="{00000000-0005-0000-0000-0000520C0000}"/>
    <cellStyle name="Normal 909" xfId="3082" xr:uid="{00000000-0005-0000-0000-0000530C0000}"/>
    <cellStyle name="Normal 91" xfId="3083" xr:uid="{00000000-0005-0000-0000-0000540C0000}"/>
    <cellStyle name="Normal 91 10" xfId="3084" xr:uid="{00000000-0005-0000-0000-0000550C0000}"/>
    <cellStyle name="Normal 91 11" xfId="3085" xr:uid="{00000000-0005-0000-0000-0000560C0000}"/>
    <cellStyle name="Normal 91 12" xfId="3086" xr:uid="{00000000-0005-0000-0000-0000570C0000}"/>
    <cellStyle name="Normal 91 13" xfId="3087" xr:uid="{00000000-0005-0000-0000-0000580C0000}"/>
    <cellStyle name="Normal 91 14" xfId="3088" xr:uid="{00000000-0005-0000-0000-0000590C0000}"/>
    <cellStyle name="Normal 91 15" xfId="3089" xr:uid="{00000000-0005-0000-0000-00005A0C0000}"/>
    <cellStyle name="Normal 91 16" xfId="3090" xr:uid="{00000000-0005-0000-0000-00005B0C0000}"/>
    <cellStyle name="Normal 91 17" xfId="3091" xr:uid="{00000000-0005-0000-0000-00005C0C0000}"/>
    <cellStyle name="Normal 91 18" xfId="3092" xr:uid="{00000000-0005-0000-0000-00005D0C0000}"/>
    <cellStyle name="Normal 91 19" xfId="3093" xr:uid="{00000000-0005-0000-0000-00005E0C0000}"/>
    <cellStyle name="Normal 91 2" xfId="3094" xr:uid="{00000000-0005-0000-0000-00005F0C0000}"/>
    <cellStyle name="Normal 91 20" xfId="3095" xr:uid="{00000000-0005-0000-0000-0000600C0000}"/>
    <cellStyle name="Normal 91 21" xfId="3096" xr:uid="{00000000-0005-0000-0000-0000610C0000}"/>
    <cellStyle name="Normal 91 22" xfId="3097" xr:uid="{00000000-0005-0000-0000-0000620C0000}"/>
    <cellStyle name="Normal 91 23" xfId="3098" xr:uid="{00000000-0005-0000-0000-0000630C0000}"/>
    <cellStyle name="Normal 91 24" xfId="3099" xr:uid="{00000000-0005-0000-0000-0000640C0000}"/>
    <cellStyle name="Normal 91 25" xfId="3100" xr:uid="{00000000-0005-0000-0000-0000650C0000}"/>
    <cellStyle name="Normal 91 26" xfId="3101" xr:uid="{00000000-0005-0000-0000-0000660C0000}"/>
    <cellStyle name="Normal 91 27" xfId="3102" xr:uid="{00000000-0005-0000-0000-0000670C0000}"/>
    <cellStyle name="Normal 91 28" xfId="3103" xr:uid="{00000000-0005-0000-0000-0000680C0000}"/>
    <cellStyle name="Normal 91 29" xfId="3104" xr:uid="{00000000-0005-0000-0000-0000690C0000}"/>
    <cellStyle name="Normal 91 3" xfId="3105" xr:uid="{00000000-0005-0000-0000-00006A0C0000}"/>
    <cellStyle name="Normal 91 30" xfId="3106" xr:uid="{00000000-0005-0000-0000-00006B0C0000}"/>
    <cellStyle name="Normal 91 4" xfId="3107" xr:uid="{00000000-0005-0000-0000-00006C0C0000}"/>
    <cellStyle name="Normal 91 5" xfId="3108" xr:uid="{00000000-0005-0000-0000-00006D0C0000}"/>
    <cellStyle name="Normal 91 6" xfId="3109" xr:uid="{00000000-0005-0000-0000-00006E0C0000}"/>
    <cellStyle name="Normal 91 7" xfId="3110" xr:uid="{00000000-0005-0000-0000-00006F0C0000}"/>
    <cellStyle name="Normal 91 8" xfId="3111" xr:uid="{00000000-0005-0000-0000-0000700C0000}"/>
    <cellStyle name="Normal 91 9" xfId="3112" xr:uid="{00000000-0005-0000-0000-0000710C0000}"/>
    <cellStyle name="Normal 910" xfId="3113" xr:uid="{00000000-0005-0000-0000-0000720C0000}"/>
    <cellStyle name="Normal 911" xfId="3114" xr:uid="{00000000-0005-0000-0000-0000730C0000}"/>
    <cellStyle name="Normal 912" xfId="3115" xr:uid="{00000000-0005-0000-0000-0000740C0000}"/>
    <cellStyle name="Normal 913" xfId="3116" xr:uid="{00000000-0005-0000-0000-0000750C0000}"/>
    <cellStyle name="Normal 914" xfId="3117" xr:uid="{00000000-0005-0000-0000-0000760C0000}"/>
    <cellStyle name="Normal 915" xfId="3118" xr:uid="{00000000-0005-0000-0000-0000770C0000}"/>
    <cellStyle name="Normal 916" xfId="3119" xr:uid="{00000000-0005-0000-0000-0000780C0000}"/>
    <cellStyle name="Normal 917" xfId="3120" xr:uid="{00000000-0005-0000-0000-0000790C0000}"/>
    <cellStyle name="Normal 918" xfId="3121" xr:uid="{00000000-0005-0000-0000-00007A0C0000}"/>
    <cellStyle name="Normal 919" xfId="3122" xr:uid="{00000000-0005-0000-0000-00007B0C0000}"/>
    <cellStyle name="Normal 92" xfId="3123" xr:uid="{00000000-0005-0000-0000-00007C0C0000}"/>
    <cellStyle name="Normal 92 10" xfId="3124" xr:uid="{00000000-0005-0000-0000-00007D0C0000}"/>
    <cellStyle name="Normal 92 11" xfId="3125" xr:uid="{00000000-0005-0000-0000-00007E0C0000}"/>
    <cellStyle name="Normal 92 12" xfId="3126" xr:uid="{00000000-0005-0000-0000-00007F0C0000}"/>
    <cellStyle name="Normal 92 13" xfId="3127" xr:uid="{00000000-0005-0000-0000-0000800C0000}"/>
    <cellStyle name="Normal 92 14" xfId="3128" xr:uid="{00000000-0005-0000-0000-0000810C0000}"/>
    <cellStyle name="Normal 92 15" xfId="3129" xr:uid="{00000000-0005-0000-0000-0000820C0000}"/>
    <cellStyle name="Normal 92 16" xfId="3130" xr:uid="{00000000-0005-0000-0000-0000830C0000}"/>
    <cellStyle name="Normal 92 17" xfId="3131" xr:uid="{00000000-0005-0000-0000-0000840C0000}"/>
    <cellStyle name="Normal 92 18" xfId="3132" xr:uid="{00000000-0005-0000-0000-0000850C0000}"/>
    <cellStyle name="Normal 92 19" xfId="3133" xr:uid="{00000000-0005-0000-0000-0000860C0000}"/>
    <cellStyle name="Normal 92 2" xfId="3134" xr:uid="{00000000-0005-0000-0000-0000870C0000}"/>
    <cellStyle name="Normal 92 20" xfId="3135" xr:uid="{00000000-0005-0000-0000-0000880C0000}"/>
    <cellStyle name="Normal 92 21" xfId="3136" xr:uid="{00000000-0005-0000-0000-0000890C0000}"/>
    <cellStyle name="Normal 92 22" xfId="3137" xr:uid="{00000000-0005-0000-0000-00008A0C0000}"/>
    <cellStyle name="Normal 92 23" xfId="3138" xr:uid="{00000000-0005-0000-0000-00008B0C0000}"/>
    <cellStyle name="Normal 92 24" xfId="3139" xr:uid="{00000000-0005-0000-0000-00008C0C0000}"/>
    <cellStyle name="Normal 92 25" xfId="3140" xr:uid="{00000000-0005-0000-0000-00008D0C0000}"/>
    <cellStyle name="Normal 92 26" xfId="3141" xr:uid="{00000000-0005-0000-0000-00008E0C0000}"/>
    <cellStyle name="Normal 92 27" xfId="3142" xr:uid="{00000000-0005-0000-0000-00008F0C0000}"/>
    <cellStyle name="Normal 92 28" xfId="3143" xr:uid="{00000000-0005-0000-0000-0000900C0000}"/>
    <cellStyle name="Normal 92 29" xfId="3144" xr:uid="{00000000-0005-0000-0000-0000910C0000}"/>
    <cellStyle name="Normal 92 3" xfId="3145" xr:uid="{00000000-0005-0000-0000-0000920C0000}"/>
    <cellStyle name="Normal 92 30" xfId="3146" xr:uid="{00000000-0005-0000-0000-0000930C0000}"/>
    <cellStyle name="Normal 92 4" xfId="3147" xr:uid="{00000000-0005-0000-0000-0000940C0000}"/>
    <cellStyle name="Normal 92 5" xfId="3148" xr:uid="{00000000-0005-0000-0000-0000950C0000}"/>
    <cellStyle name="Normal 92 6" xfId="3149" xr:uid="{00000000-0005-0000-0000-0000960C0000}"/>
    <cellStyle name="Normal 92 7" xfId="3150" xr:uid="{00000000-0005-0000-0000-0000970C0000}"/>
    <cellStyle name="Normal 92 8" xfId="3151" xr:uid="{00000000-0005-0000-0000-0000980C0000}"/>
    <cellStyle name="Normal 92 9" xfId="3152" xr:uid="{00000000-0005-0000-0000-0000990C0000}"/>
    <cellStyle name="Normal 920" xfId="3153" xr:uid="{00000000-0005-0000-0000-00009A0C0000}"/>
    <cellStyle name="Normal 921" xfId="3154" xr:uid="{00000000-0005-0000-0000-00009B0C0000}"/>
    <cellStyle name="Normal 922" xfId="3155" xr:uid="{00000000-0005-0000-0000-00009C0C0000}"/>
    <cellStyle name="Normal 923" xfId="3156" xr:uid="{00000000-0005-0000-0000-00009D0C0000}"/>
    <cellStyle name="Normal 924" xfId="3157" xr:uid="{00000000-0005-0000-0000-00009E0C0000}"/>
    <cellStyle name="Normal 925" xfId="3158" xr:uid="{00000000-0005-0000-0000-00009F0C0000}"/>
    <cellStyle name="Normal 926" xfId="3159" xr:uid="{00000000-0005-0000-0000-0000A00C0000}"/>
    <cellStyle name="Normal 927" xfId="3160" xr:uid="{00000000-0005-0000-0000-0000A10C0000}"/>
    <cellStyle name="Normal 928" xfId="3161" xr:uid="{00000000-0005-0000-0000-0000A20C0000}"/>
    <cellStyle name="Normal 929" xfId="3162" xr:uid="{00000000-0005-0000-0000-0000A30C0000}"/>
    <cellStyle name="Normal 93" xfId="3163" xr:uid="{00000000-0005-0000-0000-0000A40C0000}"/>
    <cellStyle name="Normal 93 10" xfId="3164" xr:uid="{00000000-0005-0000-0000-0000A50C0000}"/>
    <cellStyle name="Normal 93 11" xfId="3165" xr:uid="{00000000-0005-0000-0000-0000A60C0000}"/>
    <cellStyle name="Normal 93 12" xfId="3166" xr:uid="{00000000-0005-0000-0000-0000A70C0000}"/>
    <cellStyle name="Normal 93 13" xfId="3167" xr:uid="{00000000-0005-0000-0000-0000A80C0000}"/>
    <cellStyle name="Normal 93 14" xfId="3168" xr:uid="{00000000-0005-0000-0000-0000A90C0000}"/>
    <cellStyle name="Normal 93 15" xfId="3169" xr:uid="{00000000-0005-0000-0000-0000AA0C0000}"/>
    <cellStyle name="Normal 93 16" xfId="3170" xr:uid="{00000000-0005-0000-0000-0000AB0C0000}"/>
    <cellStyle name="Normal 93 17" xfId="3171" xr:uid="{00000000-0005-0000-0000-0000AC0C0000}"/>
    <cellStyle name="Normal 93 18" xfId="3172" xr:uid="{00000000-0005-0000-0000-0000AD0C0000}"/>
    <cellStyle name="Normal 93 19" xfId="3173" xr:uid="{00000000-0005-0000-0000-0000AE0C0000}"/>
    <cellStyle name="Normal 93 2" xfId="3174" xr:uid="{00000000-0005-0000-0000-0000AF0C0000}"/>
    <cellStyle name="Normal 93 20" xfId="3175" xr:uid="{00000000-0005-0000-0000-0000B00C0000}"/>
    <cellStyle name="Normal 93 21" xfId="3176" xr:uid="{00000000-0005-0000-0000-0000B10C0000}"/>
    <cellStyle name="Normal 93 22" xfId="3177" xr:uid="{00000000-0005-0000-0000-0000B20C0000}"/>
    <cellStyle name="Normal 93 23" xfId="3178" xr:uid="{00000000-0005-0000-0000-0000B30C0000}"/>
    <cellStyle name="Normal 93 24" xfId="3179" xr:uid="{00000000-0005-0000-0000-0000B40C0000}"/>
    <cellStyle name="Normal 93 25" xfId="3180" xr:uid="{00000000-0005-0000-0000-0000B50C0000}"/>
    <cellStyle name="Normal 93 26" xfId="3181" xr:uid="{00000000-0005-0000-0000-0000B60C0000}"/>
    <cellStyle name="Normal 93 27" xfId="3182" xr:uid="{00000000-0005-0000-0000-0000B70C0000}"/>
    <cellStyle name="Normal 93 28" xfId="3183" xr:uid="{00000000-0005-0000-0000-0000B80C0000}"/>
    <cellStyle name="Normal 93 29" xfId="3184" xr:uid="{00000000-0005-0000-0000-0000B90C0000}"/>
    <cellStyle name="Normal 93 3" xfId="3185" xr:uid="{00000000-0005-0000-0000-0000BA0C0000}"/>
    <cellStyle name="Normal 93 30" xfId="3186" xr:uid="{00000000-0005-0000-0000-0000BB0C0000}"/>
    <cellStyle name="Normal 93 31" xfId="3187" xr:uid="{00000000-0005-0000-0000-0000BC0C0000}"/>
    <cellStyle name="Normal 93 4" xfId="3188" xr:uid="{00000000-0005-0000-0000-0000BD0C0000}"/>
    <cellStyle name="Normal 93 5" xfId="3189" xr:uid="{00000000-0005-0000-0000-0000BE0C0000}"/>
    <cellStyle name="Normal 93 6" xfId="3190" xr:uid="{00000000-0005-0000-0000-0000BF0C0000}"/>
    <cellStyle name="Normal 93 7" xfId="3191" xr:uid="{00000000-0005-0000-0000-0000C00C0000}"/>
    <cellStyle name="Normal 93 8" xfId="3192" xr:uid="{00000000-0005-0000-0000-0000C10C0000}"/>
    <cellStyle name="Normal 93 9" xfId="3193" xr:uid="{00000000-0005-0000-0000-0000C20C0000}"/>
    <cellStyle name="Normal 930" xfId="3194" xr:uid="{00000000-0005-0000-0000-0000C30C0000}"/>
    <cellStyle name="Normal 931" xfId="3195" xr:uid="{00000000-0005-0000-0000-0000C40C0000}"/>
    <cellStyle name="Normal 932" xfId="3196" xr:uid="{00000000-0005-0000-0000-0000C50C0000}"/>
    <cellStyle name="Normal 933" xfId="3197" xr:uid="{00000000-0005-0000-0000-0000C60C0000}"/>
    <cellStyle name="Normal 934" xfId="3198" xr:uid="{00000000-0005-0000-0000-0000C70C0000}"/>
    <cellStyle name="Normal 935" xfId="3199" xr:uid="{00000000-0005-0000-0000-0000C80C0000}"/>
    <cellStyle name="Normal 936" xfId="3200" xr:uid="{00000000-0005-0000-0000-0000C90C0000}"/>
    <cellStyle name="Normal 937" xfId="3201" xr:uid="{00000000-0005-0000-0000-0000CA0C0000}"/>
    <cellStyle name="Normal 938" xfId="3202" xr:uid="{00000000-0005-0000-0000-0000CB0C0000}"/>
    <cellStyle name="Normal 939" xfId="3203" xr:uid="{00000000-0005-0000-0000-0000CC0C0000}"/>
    <cellStyle name="Normal 94" xfId="3204" xr:uid="{00000000-0005-0000-0000-0000CD0C0000}"/>
    <cellStyle name="Normal 94 10" xfId="3205" xr:uid="{00000000-0005-0000-0000-0000CE0C0000}"/>
    <cellStyle name="Normal 94 11" xfId="3206" xr:uid="{00000000-0005-0000-0000-0000CF0C0000}"/>
    <cellStyle name="Normal 94 12" xfId="3207" xr:uid="{00000000-0005-0000-0000-0000D00C0000}"/>
    <cellStyle name="Normal 94 13" xfId="3208" xr:uid="{00000000-0005-0000-0000-0000D10C0000}"/>
    <cellStyle name="Normal 94 14" xfId="3209" xr:uid="{00000000-0005-0000-0000-0000D20C0000}"/>
    <cellStyle name="Normal 94 15" xfId="3210" xr:uid="{00000000-0005-0000-0000-0000D30C0000}"/>
    <cellStyle name="Normal 94 16" xfId="3211" xr:uid="{00000000-0005-0000-0000-0000D40C0000}"/>
    <cellStyle name="Normal 94 17" xfId="3212" xr:uid="{00000000-0005-0000-0000-0000D50C0000}"/>
    <cellStyle name="Normal 94 18" xfId="3213" xr:uid="{00000000-0005-0000-0000-0000D60C0000}"/>
    <cellStyle name="Normal 94 19" xfId="3214" xr:uid="{00000000-0005-0000-0000-0000D70C0000}"/>
    <cellStyle name="Normal 94 2" xfId="3215" xr:uid="{00000000-0005-0000-0000-0000D80C0000}"/>
    <cellStyle name="Normal 94 20" xfId="3216" xr:uid="{00000000-0005-0000-0000-0000D90C0000}"/>
    <cellStyle name="Normal 94 21" xfId="3217" xr:uid="{00000000-0005-0000-0000-0000DA0C0000}"/>
    <cellStyle name="Normal 94 22" xfId="3218" xr:uid="{00000000-0005-0000-0000-0000DB0C0000}"/>
    <cellStyle name="Normal 94 23" xfId="3219" xr:uid="{00000000-0005-0000-0000-0000DC0C0000}"/>
    <cellStyle name="Normal 94 24" xfId="3220" xr:uid="{00000000-0005-0000-0000-0000DD0C0000}"/>
    <cellStyle name="Normal 94 25" xfId="3221" xr:uid="{00000000-0005-0000-0000-0000DE0C0000}"/>
    <cellStyle name="Normal 94 26" xfId="3222" xr:uid="{00000000-0005-0000-0000-0000DF0C0000}"/>
    <cellStyle name="Normal 94 27" xfId="3223" xr:uid="{00000000-0005-0000-0000-0000E00C0000}"/>
    <cellStyle name="Normal 94 28" xfId="3224" xr:uid="{00000000-0005-0000-0000-0000E10C0000}"/>
    <cellStyle name="Normal 94 29" xfId="3225" xr:uid="{00000000-0005-0000-0000-0000E20C0000}"/>
    <cellStyle name="Normal 94 3" xfId="3226" xr:uid="{00000000-0005-0000-0000-0000E30C0000}"/>
    <cellStyle name="Normal 94 30" xfId="3227" xr:uid="{00000000-0005-0000-0000-0000E40C0000}"/>
    <cellStyle name="Normal 94 4" xfId="3228" xr:uid="{00000000-0005-0000-0000-0000E50C0000}"/>
    <cellStyle name="Normal 94 5" xfId="3229" xr:uid="{00000000-0005-0000-0000-0000E60C0000}"/>
    <cellStyle name="Normal 94 6" xfId="3230" xr:uid="{00000000-0005-0000-0000-0000E70C0000}"/>
    <cellStyle name="Normal 94 7" xfId="3231" xr:uid="{00000000-0005-0000-0000-0000E80C0000}"/>
    <cellStyle name="Normal 94 8" xfId="3232" xr:uid="{00000000-0005-0000-0000-0000E90C0000}"/>
    <cellStyle name="Normal 94 9" xfId="3233" xr:uid="{00000000-0005-0000-0000-0000EA0C0000}"/>
    <cellStyle name="Normal 940" xfId="3234" xr:uid="{00000000-0005-0000-0000-0000EB0C0000}"/>
    <cellStyle name="Normal 941" xfId="3235" xr:uid="{00000000-0005-0000-0000-0000EC0C0000}"/>
    <cellStyle name="Normal 942" xfId="3236" xr:uid="{00000000-0005-0000-0000-0000ED0C0000}"/>
    <cellStyle name="Normal 943" xfId="3237" xr:uid="{00000000-0005-0000-0000-0000EE0C0000}"/>
    <cellStyle name="Normal 944" xfId="3238" xr:uid="{00000000-0005-0000-0000-0000EF0C0000}"/>
    <cellStyle name="Normal 945" xfId="3239" xr:uid="{00000000-0005-0000-0000-0000F00C0000}"/>
    <cellStyle name="Normal 946" xfId="3240" xr:uid="{00000000-0005-0000-0000-0000F10C0000}"/>
    <cellStyle name="Normal 947" xfId="3241" xr:uid="{00000000-0005-0000-0000-0000F20C0000}"/>
    <cellStyle name="Normal 948" xfId="3242" xr:uid="{00000000-0005-0000-0000-0000F30C0000}"/>
    <cellStyle name="Normal 949" xfId="3243" xr:uid="{00000000-0005-0000-0000-0000F40C0000}"/>
    <cellStyle name="Normal 95" xfId="3244" xr:uid="{00000000-0005-0000-0000-0000F50C0000}"/>
    <cellStyle name="Normal 95 10" xfId="3245" xr:uid="{00000000-0005-0000-0000-0000F60C0000}"/>
    <cellStyle name="Normal 95 11" xfId="3246" xr:uid="{00000000-0005-0000-0000-0000F70C0000}"/>
    <cellStyle name="Normal 95 12" xfId="3247" xr:uid="{00000000-0005-0000-0000-0000F80C0000}"/>
    <cellStyle name="Normal 95 13" xfId="3248" xr:uid="{00000000-0005-0000-0000-0000F90C0000}"/>
    <cellStyle name="Normal 95 14" xfId="3249" xr:uid="{00000000-0005-0000-0000-0000FA0C0000}"/>
    <cellStyle name="Normal 95 15" xfId="3250" xr:uid="{00000000-0005-0000-0000-0000FB0C0000}"/>
    <cellStyle name="Normal 95 16" xfId="3251" xr:uid="{00000000-0005-0000-0000-0000FC0C0000}"/>
    <cellStyle name="Normal 95 17" xfId="3252" xr:uid="{00000000-0005-0000-0000-0000FD0C0000}"/>
    <cellStyle name="Normal 95 18" xfId="3253" xr:uid="{00000000-0005-0000-0000-0000FE0C0000}"/>
    <cellStyle name="Normal 95 19" xfId="3254" xr:uid="{00000000-0005-0000-0000-0000FF0C0000}"/>
    <cellStyle name="Normal 95 2" xfId="3255" xr:uid="{00000000-0005-0000-0000-0000000D0000}"/>
    <cellStyle name="Normal 95 20" xfId="3256" xr:uid="{00000000-0005-0000-0000-0000010D0000}"/>
    <cellStyle name="Normal 95 21" xfId="3257" xr:uid="{00000000-0005-0000-0000-0000020D0000}"/>
    <cellStyle name="Normal 95 22" xfId="3258" xr:uid="{00000000-0005-0000-0000-0000030D0000}"/>
    <cellStyle name="Normal 95 23" xfId="3259" xr:uid="{00000000-0005-0000-0000-0000040D0000}"/>
    <cellStyle name="Normal 95 24" xfId="3260" xr:uid="{00000000-0005-0000-0000-0000050D0000}"/>
    <cellStyle name="Normal 95 25" xfId="3261" xr:uid="{00000000-0005-0000-0000-0000060D0000}"/>
    <cellStyle name="Normal 95 26" xfId="3262" xr:uid="{00000000-0005-0000-0000-0000070D0000}"/>
    <cellStyle name="Normal 95 27" xfId="3263" xr:uid="{00000000-0005-0000-0000-0000080D0000}"/>
    <cellStyle name="Normal 95 28" xfId="3264" xr:uid="{00000000-0005-0000-0000-0000090D0000}"/>
    <cellStyle name="Normal 95 29" xfId="3265" xr:uid="{00000000-0005-0000-0000-00000A0D0000}"/>
    <cellStyle name="Normal 95 3" xfId="3266" xr:uid="{00000000-0005-0000-0000-00000B0D0000}"/>
    <cellStyle name="Normal 95 30" xfId="3267" xr:uid="{00000000-0005-0000-0000-00000C0D0000}"/>
    <cellStyle name="Normal 95 4" xfId="3268" xr:uid="{00000000-0005-0000-0000-00000D0D0000}"/>
    <cellStyle name="Normal 95 5" xfId="3269" xr:uid="{00000000-0005-0000-0000-00000E0D0000}"/>
    <cellStyle name="Normal 95 6" xfId="3270" xr:uid="{00000000-0005-0000-0000-00000F0D0000}"/>
    <cellStyle name="Normal 95 7" xfId="3271" xr:uid="{00000000-0005-0000-0000-0000100D0000}"/>
    <cellStyle name="Normal 95 8" xfId="3272" xr:uid="{00000000-0005-0000-0000-0000110D0000}"/>
    <cellStyle name="Normal 95 9" xfId="3273" xr:uid="{00000000-0005-0000-0000-0000120D0000}"/>
    <cellStyle name="Normal 950" xfId="3274" xr:uid="{00000000-0005-0000-0000-0000130D0000}"/>
    <cellStyle name="Normal 951" xfId="3275" xr:uid="{00000000-0005-0000-0000-0000140D0000}"/>
    <cellStyle name="Normal 952" xfId="3276" xr:uid="{00000000-0005-0000-0000-0000150D0000}"/>
    <cellStyle name="Normal 953" xfId="3277" xr:uid="{00000000-0005-0000-0000-0000160D0000}"/>
    <cellStyle name="Normal 954" xfId="3278" xr:uid="{00000000-0005-0000-0000-0000170D0000}"/>
    <cellStyle name="Normal 955" xfId="3279" xr:uid="{00000000-0005-0000-0000-0000180D0000}"/>
    <cellStyle name="Normal 956" xfId="3280" xr:uid="{00000000-0005-0000-0000-0000190D0000}"/>
    <cellStyle name="Normal 957" xfId="3281" xr:uid="{00000000-0005-0000-0000-00001A0D0000}"/>
    <cellStyle name="Normal 958" xfId="3282" xr:uid="{00000000-0005-0000-0000-00001B0D0000}"/>
    <cellStyle name="Normal 959" xfId="3283" xr:uid="{00000000-0005-0000-0000-00001C0D0000}"/>
    <cellStyle name="Normal 96" xfId="3284" xr:uid="{00000000-0005-0000-0000-00001D0D0000}"/>
    <cellStyle name="Normal 96 10" xfId="3285" xr:uid="{00000000-0005-0000-0000-00001E0D0000}"/>
    <cellStyle name="Normal 96 11" xfId="3286" xr:uid="{00000000-0005-0000-0000-00001F0D0000}"/>
    <cellStyle name="Normal 96 12" xfId="3287" xr:uid="{00000000-0005-0000-0000-0000200D0000}"/>
    <cellStyle name="Normal 96 13" xfId="3288" xr:uid="{00000000-0005-0000-0000-0000210D0000}"/>
    <cellStyle name="Normal 96 14" xfId="3289" xr:uid="{00000000-0005-0000-0000-0000220D0000}"/>
    <cellStyle name="Normal 96 15" xfId="3290" xr:uid="{00000000-0005-0000-0000-0000230D0000}"/>
    <cellStyle name="Normal 96 16" xfId="3291" xr:uid="{00000000-0005-0000-0000-0000240D0000}"/>
    <cellStyle name="Normal 96 17" xfId="3292" xr:uid="{00000000-0005-0000-0000-0000250D0000}"/>
    <cellStyle name="Normal 96 18" xfId="3293" xr:uid="{00000000-0005-0000-0000-0000260D0000}"/>
    <cellStyle name="Normal 96 19" xfId="3294" xr:uid="{00000000-0005-0000-0000-0000270D0000}"/>
    <cellStyle name="Normal 96 2" xfId="3295" xr:uid="{00000000-0005-0000-0000-0000280D0000}"/>
    <cellStyle name="Normal 96 20" xfId="3296" xr:uid="{00000000-0005-0000-0000-0000290D0000}"/>
    <cellStyle name="Normal 96 21" xfId="3297" xr:uid="{00000000-0005-0000-0000-00002A0D0000}"/>
    <cellStyle name="Normal 96 22" xfId="3298" xr:uid="{00000000-0005-0000-0000-00002B0D0000}"/>
    <cellStyle name="Normal 96 23" xfId="3299" xr:uid="{00000000-0005-0000-0000-00002C0D0000}"/>
    <cellStyle name="Normal 96 24" xfId="3300" xr:uid="{00000000-0005-0000-0000-00002D0D0000}"/>
    <cellStyle name="Normal 96 25" xfId="3301" xr:uid="{00000000-0005-0000-0000-00002E0D0000}"/>
    <cellStyle name="Normal 96 26" xfId="3302" xr:uid="{00000000-0005-0000-0000-00002F0D0000}"/>
    <cellStyle name="Normal 96 27" xfId="3303" xr:uid="{00000000-0005-0000-0000-0000300D0000}"/>
    <cellStyle name="Normal 96 28" xfId="3304" xr:uid="{00000000-0005-0000-0000-0000310D0000}"/>
    <cellStyle name="Normal 96 29" xfId="3305" xr:uid="{00000000-0005-0000-0000-0000320D0000}"/>
    <cellStyle name="Normal 96 3" xfId="3306" xr:uid="{00000000-0005-0000-0000-0000330D0000}"/>
    <cellStyle name="Normal 96 30" xfId="3307" xr:uid="{00000000-0005-0000-0000-0000340D0000}"/>
    <cellStyle name="Normal 96 4" xfId="3308" xr:uid="{00000000-0005-0000-0000-0000350D0000}"/>
    <cellStyle name="Normal 96 5" xfId="3309" xr:uid="{00000000-0005-0000-0000-0000360D0000}"/>
    <cellStyle name="Normal 96 6" xfId="3310" xr:uid="{00000000-0005-0000-0000-0000370D0000}"/>
    <cellStyle name="Normal 96 7" xfId="3311" xr:uid="{00000000-0005-0000-0000-0000380D0000}"/>
    <cellStyle name="Normal 96 8" xfId="3312" xr:uid="{00000000-0005-0000-0000-0000390D0000}"/>
    <cellStyle name="Normal 96 9" xfId="3313" xr:uid="{00000000-0005-0000-0000-00003A0D0000}"/>
    <cellStyle name="Normal 960" xfId="3314" xr:uid="{00000000-0005-0000-0000-00003B0D0000}"/>
    <cellStyle name="Normal 961" xfId="3315" xr:uid="{00000000-0005-0000-0000-00003C0D0000}"/>
    <cellStyle name="Normal 962" xfId="3316" xr:uid="{00000000-0005-0000-0000-00003D0D0000}"/>
    <cellStyle name="Normal 963" xfId="3317" xr:uid="{00000000-0005-0000-0000-00003E0D0000}"/>
    <cellStyle name="Normal 964" xfId="3318" xr:uid="{00000000-0005-0000-0000-00003F0D0000}"/>
    <cellStyle name="Normal 965" xfId="3319" xr:uid="{00000000-0005-0000-0000-0000400D0000}"/>
    <cellStyle name="Normal 966" xfId="3320" xr:uid="{00000000-0005-0000-0000-0000410D0000}"/>
    <cellStyle name="Normal 967" xfId="3321" xr:uid="{00000000-0005-0000-0000-0000420D0000}"/>
    <cellStyle name="Normal 968" xfId="3322" xr:uid="{00000000-0005-0000-0000-0000430D0000}"/>
    <cellStyle name="Normal 969" xfId="3323" xr:uid="{00000000-0005-0000-0000-0000440D0000}"/>
    <cellStyle name="Normal 97" xfId="3324" xr:uid="{00000000-0005-0000-0000-0000450D0000}"/>
    <cellStyle name="Normal 97 10" xfId="3325" xr:uid="{00000000-0005-0000-0000-0000460D0000}"/>
    <cellStyle name="Normal 97 11" xfId="3326" xr:uid="{00000000-0005-0000-0000-0000470D0000}"/>
    <cellStyle name="Normal 97 12" xfId="3327" xr:uid="{00000000-0005-0000-0000-0000480D0000}"/>
    <cellStyle name="Normal 97 13" xfId="3328" xr:uid="{00000000-0005-0000-0000-0000490D0000}"/>
    <cellStyle name="Normal 97 14" xfId="3329" xr:uid="{00000000-0005-0000-0000-00004A0D0000}"/>
    <cellStyle name="Normal 97 15" xfId="3330" xr:uid="{00000000-0005-0000-0000-00004B0D0000}"/>
    <cellStyle name="Normal 97 16" xfId="3331" xr:uid="{00000000-0005-0000-0000-00004C0D0000}"/>
    <cellStyle name="Normal 97 17" xfId="3332" xr:uid="{00000000-0005-0000-0000-00004D0D0000}"/>
    <cellStyle name="Normal 97 18" xfId="3333" xr:uid="{00000000-0005-0000-0000-00004E0D0000}"/>
    <cellStyle name="Normal 97 19" xfId="3334" xr:uid="{00000000-0005-0000-0000-00004F0D0000}"/>
    <cellStyle name="Normal 97 2" xfId="3335" xr:uid="{00000000-0005-0000-0000-0000500D0000}"/>
    <cellStyle name="Normal 97 20" xfId="3336" xr:uid="{00000000-0005-0000-0000-0000510D0000}"/>
    <cellStyle name="Normal 97 21" xfId="3337" xr:uid="{00000000-0005-0000-0000-0000520D0000}"/>
    <cellStyle name="Normal 97 22" xfId="3338" xr:uid="{00000000-0005-0000-0000-0000530D0000}"/>
    <cellStyle name="Normal 97 23" xfId="3339" xr:uid="{00000000-0005-0000-0000-0000540D0000}"/>
    <cellStyle name="Normal 97 24" xfId="3340" xr:uid="{00000000-0005-0000-0000-0000550D0000}"/>
    <cellStyle name="Normal 97 25" xfId="3341" xr:uid="{00000000-0005-0000-0000-0000560D0000}"/>
    <cellStyle name="Normal 97 26" xfId="3342" xr:uid="{00000000-0005-0000-0000-0000570D0000}"/>
    <cellStyle name="Normal 97 27" xfId="3343" xr:uid="{00000000-0005-0000-0000-0000580D0000}"/>
    <cellStyle name="Normal 97 28" xfId="3344" xr:uid="{00000000-0005-0000-0000-0000590D0000}"/>
    <cellStyle name="Normal 97 29" xfId="3345" xr:uid="{00000000-0005-0000-0000-00005A0D0000}"/>
    <cellStyle name="Normal 97 3" xfId="3346" xr:uid="{00000000-0005-0000-0000-00005B0D0000}"/>
    <cellStyle name="Normal 97 30" xfId="3347" xr:uid="{00000000-0005-0000-0000-00005C0D0000}"/>
    <cellStyle name="Normal 97 4" xfId="3348" xr:uid="{00000000-0005-0000-0000-00005D0D0000}"/>
    <cellStyle name="Normal 97 5" xfId="3349" xr:uid="{00000000-0005-0000-0000-00005E0D0000}"/>
    <cellStyle name="Normal 97 6" xfId="3350" xr:uid="{00000000-0005-0000-0000-00005F0D0000}"/>
    <cellStyle name="Normal 97 7" xfId="3351" xr:uid="{00000000-0005-0000-0000-0000600D0000}"/>
    <cellStyle name="Normal 97 8" xfId="3352" xr:uid="{00000000-0005-0000-0000-0000610D0000}"/>
    <cellStyle name="Normal 97 9" xfId="3353" xr:uid="{00000000-0005-0000-0000-0000620D0000}"/>
    <cellStyle name="Normal 970" xfId="3354" xr:uid="{00000000-0005-0000-0000-0000630D0000}"/>
    <cellStyle name="Normal 971" xfId="3355" xr:uid="{00000000-0005-0000-0000-0000640D0000}"/>
    <cellStyle name="Normal 972" xfId="3356" xr:uid="{00000000-0005-0000-0000-0000650D0000}"/>
    <cellStyle name="Normal 973" xfId="3357" xr:uid="{00000000-0005-0000-0000-0000660D0000}"/>
    <cellStyle name="Normal 974" xfId="3358" xr:uid="{00000000-0005-0000-0000-0000670D0000}"/>
    <cellStyle name="Normal 975" xfId="3359" xr:uid="{00000000-0005-0000-0000-0000680D0000}"/>
    <cellStyle name="Normal 976" xfId="3360" xr:uid="{00000000-0005-0000-0000-0000690D0000}"/>
    <cellStyle name="Normal 977" xfId="3361" xr:uid="{00000000-0005-0000-0000-00006A0D0000}"/>
    <cellStyle name="Normal 978" xfId="3362" xr:uid="{00000000-0005-0000-0000-00006B0D0000}"/>
    <cellStyle name="Normal 979" xfId="3363" xr:uid="{00000000-0005-0000-0000-00006C0D0000}"/>
    <cellStyle name="Normal 98" xfId="3364" xr:uid="{00000000-0005-0000-0000-00006D0D0000}"/>
    <cellStyle name="Normal 98 10" xfId="3365" xr:uid="{00000000-0005-0000-0000-00006E0D0000}"/>
    <cellStyle name="Normal 98 11" xfId="3366" xr:uid="{00000000-0005-0000-0000-00006F0D0000}"/>
    <cellStyle name="Normal 98 12" xfId="3367" xr:uid="{00000000-0005-0000-0000-0000700D0000}"/>
    <cellStyle name="Normal 98 13" xfId="3368" xr:uid="{00000000-0005-0000-0000-0000710D0000}"/>
    <cellStyle name="Normal 98 14" xfId="3369" xr:uid="{00000000-0005-0000-0000-0000720D0000}"/>
    <cellStyle name="Normal 98 15" xfId="3370" xr:uid="{00000000-0005-0000-0000-0000730D0000}"/>
    <cellStyle name="Normal 98 16" xfId="3371" xr:uid="{00000000-0005-0000-0000-0000740D0000}"/>
    <cellStyle name="Normal 98 17" xfId="3372" xr:uid="{00000000-0005-0000-0000-0000750D0000}"/>
    <cellStyle name="Normal 98 18" xfId="3373" xr:uid="{00000000-0005-0000-0000-0000760D0000}"/>
    <cellStyle name="Normal 98 19" xfId="3374" xr:uid="{00000000-0005-0000-0000-0000770D0000}"/>
    <cellStyle name="Normal 98 2" xfId="3375" xr:uid="{00000000-0005-0000-0000-0000780D0000}"/>
    <cellStyle name="Normal 98 20" xfId="3376" xr:uid="{00000000-0005-0000-0000-0000790D0000}"/>
    <cellStyle name="Normal 98 21" xfId="3377" xr:uid="{00000000-0005-0000-0000-00007A0D0000}"/>
    <cellStyle name="Normal 98 22" xfId="3378" xr:uid="{00000000-0005-0000-0000-00007B0D0000}"/>
    <cellStyle name="Normal 98 23" xfId="3379" xr:uid="{00000000-0005-0000-0000-00007C0D0000}"/>
    <cellStyle name="Normal 98 24" xfId="3380" xr:uid="{00000000-0005-0000-0000-00007D0D0000}"/>
    <cellStyle name="Normal 98 25" xfId="3381" xr:uid="{00000000-0005-0000-0000-00007E0D0000}"/>
    <cellStyle name="Normal 98 26" xfId="3382" xr:uid="{00000000-0005-0000-0000-00007F0D0000}"/>
    <cellStyle name="Normal 98 27" xfId="3383" xr:uid="{00000000-0005-0000-0000-0000800D0000}"/>
    <cellStyle name="Normal 98 28" xfId="3384" xr:uid="{00000000-0005-0000-0000-0000810D0000}"/>
    <cellStyle name="Normal 98 29" xfId="3385" xr:uid="{00000000-0005-0000-0000-0000820D0000}"/>
    <cellStyle name="Normal 98 3" xfId="3386" xr:uid="{00000000-0005-0000-0000-0000830D0000}"/>
    <cellStyle name="Normal 98 30" xfId="3387" xr:uid="{00000000-0005-0000-0000-0000840D0000}"/>
    <cellStyle name="Normal 98 4" xfId="3388" xr:uid="{00000000-0005-0000-0000-0000850D0000}"/>
    <cellStyle name="Normal 98 5" xfId="3389" xr:uid="{00000000-0005-0000-0000-0000860D0000}"/>
    <cellStyle name="Normal 98 6" xfId="3390" xr:uid="{00000000-0005-0000-0000-0000870D0000}"/>
    <cellStyle name="Normal 98 7" xfId="3391" xr:uid="{00000000-0005-0000-0000-0000880D0000}"/>
    <cellStyle name="Normal 98 8" xfId="3392" xr:uid="{00000000-0005-0000-0000-0000890D0000}"/>
    <cellStyle name="Normal 98 9" xfId="3393" xr:uid="{00000000-0005-0000-0000-00008A0D0000}"/>
    <cellStyle name="Normal 980" xfId="3394" xr:uid="{00000000-0005-0000-0000-00008B0D0000}"/>
    <cellStyle name="Normal 981" xfId="3395" xr:uid="{00000000-0005-0000-0000-00008C0D0000}"/>
    <cellStyle name="Normal 982" xfId="3396" xr:uid="{00000000-0005-0000-0000-00008D0D0000}"/>
    <cellStyle name="Normal 983" xfId="3397" xr:uid="{00000000-0005-0000-0000-00008E0D0000}"/>
    <cellStyle name="Normal 984" xfId="3398" xr:uid="{00000000-0005-0000-0000-00008F0D0000}"/>
    <cellStyle name="Normal 985" xfId="3399" xr:uid="{00000000-0005-0000-0000-0000900D0000}"/>
    <cellStyle name="Normal 986" xfId="3400" xr:uid="{00000000-0005-0000-0000-0000910D0000}"/>
    <cellStyle name="Normal 987" xfId="3401" xr:uid="{00000000-0005-0000-0000-0000920D0000}"/>
    <cellStyle name="Normal 988" xfId="3402" xr:uid="{00000000-0005-0000-0000-0000930D0000}"/>
    <cellStyle name="Normal 989" xfId="3403" xr:uid="{00000000-0005-0000-0000-0000940D0000}"/>
    <cellStyle name="Normal 99" xfId="3404" xr:uid="{00000000-0005-0000-0000-0000950D0000}"/>
    <cellStyle name="Normal 99 10" xfId="3405" xr:uid="{00000000-0005-0000-0000-0000960D0000}"/>
    <cellStyle name="Normal 99 11" xfId="3406" xr:uid="{00000000-0005-0000-0000-0000970D0000}"/>
    <cellStyle name="Normal 99 12" xfId="3407" xr:uid="{00000000-0005-0000-0000-0000980D0000}"/>
    <cellStyle name="Normal 99 13" xfId="3408" xr:uid="{00000000-0005-0000-0000-0000990D0000}"/>
    <cellStyle name="Normal 99 14" xfId="3409" xr:uid="{00000000-0005-0000-0000-00009A0D0000}"/>
    <cellStyle name="Normal 99 15" xfId="3410" xr:uid="{00000000-0005-0000-0000-00009B0D0000}"/>
    <cellStyle name="Normal 99 16" xfId="3411" xr:uid="{00000000-0005-0000-0000-00009C0D0000}"/>
    <cellStyle name="Normal 99 17" xfId="3412" xr:uid="{00000000-0005-0000-0000-00009D0D0000}"/>
    <cellStyle name="Normal 99 18" xfId="3413" xr:uid="{00000000-0005-0000-0000-00009E0D0000}"/>
    <cellStyle name="Normal 99 19" xfId="3414" xr:uid="{00000000-0005-0000-0000-00009F0D0000}"/>
    <cellStyle name="Normal 99 2" xfId="3415" xr:uid="{00000000-0005-0000-0000-0000A00D0000}"/>
    <cellStyle name="Normal 99 20" xfId="3416" xr:uid="{00000000-0005-0000-0000-0000A10D0000}"/>
    <cellStyle name="Normal 99 21" xfId="3417" xr:uid="{00000000-0005-0000-0000-0000A20D0000}"/>
    <cellStyle name="Normal 99 22" xfId="3418" xr:uid="{00000000-0005-0000-0000-0000A30D0000}"/>
    <cellStyle name="Normal 99 23" xfId="3419" xr:uid="{00000000-0005-0000-0000-0000A40D0000}"/>
    <cellStyle name="Normal 99 24" xfId="3420" xr:uid="{00000000-0005-0000-0000-0000A50D0000}"/>
    <cellStyle name="Normal 99 25" xfId="3421" xr:uid="{00000000-0005-0000-0000-0000A60D0000}"/>
    <cellStyle name="Normal 99 26" xfId="3422" xr:uid="{00000000-0005-0000-0000-0000A70D0000}"/>
    <cellStyle name="Normal 99 27" xfId="3423" xr:uid="{00000000-0005-0000-0000-0000A80D0000}"/>
    <cellStyle name="Normal 99 28" xfId="3424" xr:uid="{00000000-0005-0000-0000-0000A90D0000}"/>
    <cellStyle name="Normal 99 29" xfId="3425" xr:uid="{00000000-0005-0000-0000-0000AA0D0000}"/>
    <cellStyle name="Normal 99 3" xfId="3426" xr:uid="{00000000-0005-0000-0000-0000AB0D0000}"/>
    <cellStyle name="Normal 99 30" xfId="3427" xr:uid="{00000000-0005-0000-0000-0000AC0D0000}"/>
    <cellStyle name="Normal 99 4" xfId="3428" xr:uid="{00000000-0005-0000-0000-0000AD0D0000}"/>
    <cellStyle name="Normal 99 5" xfId="3429" xr:uid="{00000000-0005-0000-0000-0000AE0D0000}"/>
    <cellStyle name="Normal 99 6" xfId="3430" xr:uid="{00000000-0005-0000-0000-0000AF0D0000}"/>
    <cellStyle name="Normal 99 7" xfId="3431" xr:uid="{00000000-0005-0000-0000-0000B00D0000}"/>
    <cellStyle name="Normal 99 8" xfId="3432" xr:uid="{00000000-0005-0000-0000-0000B10D0000}"/>
    <cellStyle name="Normal 99 9" xfId="3433" xr:uid="{00000000-0005-0000-0000-0000B20D0000}"/>
    <cellStyle name="Normal 990" xfId="3434" xr:uid="{00000000-0005-0000-0000-0000B30D0000}"/>
    <cellStyle name="Normal 991" xfId="3435" xr:uid="{00000000-0005-0000-0000-0000B40D0000}"/>
    <cellStyle name="Normal 992" xfId="3436" xr:uid="{00000000-0005-0000-0000-0000B50D0000}"/>
    <cellStyle name="Normal 993" xfId="3437" xr:uid="{00000000-0005-0000-0000-0000B60D0000}"/>
    <cellStyle name="Normal 994" xfId="3438" xr:uid="{00000000-0005-0000-0000-0000B70D0000}"/>
    <cellStyle name="Normal 995" xfId="3439" xr:uid="{00000000-0005-0000-0000-0000B80D0000}"/>
    <cellStyle name="Normal 996" xfId="3440" xr:uid="{00000000-0005-0000-0000-0000B90D0000}"/>
    <cellStyle name="Normal 997" xfId="3441" xr:uid="{00000000-0005-0000-0000-0000BA0D0000}"/>
    <cellStyle name="Normal 998" xfId="3442" xr:uid="{00000000-0005-0000-0000-0000BB0D0000}"/>
    <cellStyle name="Normal 999" xfId="3443" xr:uid="{00000000-0005-0000-0000-0000BC0D0000}"/>
    <cellStyle name="Note 2" xfId="3444" xr:uid="{00000000-0005-0000-0000-0000BD0D0000}"/>
    <cellStyle name="Note 2 10" xfId="3445" xr:uid="{00000000-0005-0000-0000-0000BE0D0000}"/>
    <cellStyle name="Note 2 11" xfId="3446" xr:uid="{00000000-0005-0000-0000-0000BF0D0000}"/>
    <cellStyle name="Note 2 12" xfId="3447" xr:uid="{00000000-0005-0000-0000-0000C00D0000}"/>
    <cellStyle name="Note 2 13" xfId="3448" xr:uid="{00000000-0005-0000-0000-0000C10D0000}"/>
    <cellStyle name="Note 2 14" xfId="3449" xr:uid="{00000000-0005-0000-0000-0000C20D0000}"/>
    <cellStyle name="Note 2 15" xfId="3450" xr:uid="{00000000-0005-0000-0000-0000C30D0000}"/>
    <cellStyle name="Note 2 16" xfId="3451" xr:uid="{00000000-0005-0000-0000-0000C40D0000}"/>
    <cellStyle name="Note 2 17" xfId="3452" xr:uid="{00000000-0005-0000-0000-0000C50D0000}"/>
    <cellStyle name="Note 2 18" xfId="3453" xr:uid="{00000000-0005-0000-0000-0000C60D0000}"/>
    <cellStyle name="Note 2 19" xfId="3454" xr:uid="{00000000-0005-0000-0000-0000C70D0000}"/>
    <cellStyle name="Note 2 2" xfId="3455" xr:uid="{00000000-0005-0000-0000-0000C80D0000}"/>
    <cellStyle name="Note 2 2 2" xfId="3456" xr:uid="{00000000-0005-0000-0000-0000C90D0000}"/>
    <cellStyle name="Note 2 2 3" xfId="3457" xr:uid="{00000000-0005-0000-0000-0000CA0D0000}"/>
    <cellStyle name="Note 2 20" xfId="3458" xr:uid="{00000000-0005-0000-0000-0000CB0D0000}"/>
    <cellStyle name="Note 2 21" xfId="3459" xr:uid="{00000000-0005-0000-0000-0000CC0D0000}"/>
    <cellStyle name="Note 2 22" xfId="3460" xr:uid="{00000000-0005-0000-0000-0000CD0D0000}"/>
    <cellStyle name="Note 2 23" xfId="3461" xr:uid="{00000000-0005-0000-0000-0000CE0D0000}"/>
    <cellStyle name="Note 2 24" xfId="3462" xr:uid="{00000000-0005-0000-0000-0000CF0D0000}"/>
    <cellStyle name="Note 2 25" xfId="3463" xr:uid="{00000000-0005-0000-0000-0000D00D0000}"/>
    <cellStyle name="Note 2 26" xfId="3464" xr:uid="{00000000-0005-0000-0000-0000D10D0000}"/>
    <cellStyle name="Note 2 27" xfId="3465" xr:uid="{00000000-0005-0000-0000-0000D20D0000}"/>
    <cellStyle name="Note 2 28" xfId="3466" xr:uid="{00000000-0005-0000-0000-0000D30D0000}"/>
    <cellStyle name="Note 2 29" xfId="3467" xr:uid="{00000000-0005-0000-0000-0000D40D0000}"/>
    <cellStyle name="Note 2 3" xfId="3468" xr:uid="{00000000-0005-0000-0000-0000D50D0000}"/>
    <cellStyle name="Note 2 30" xfId="3469" xr:uid="{00000000-0005-0000-0000-0000D60D0000}"/>
    <cellStyle name="Note 2 31" xfId="3470" xr:uid="{00000000-0005-0000-0000-0000D70D0000}"/>
    <cellStyle name="Note 2 4" xfId="3471" xr:uid="{00000000-0005-0000-0000-0000D80D0000}"/>
    <cellStyle name="Note 2 5" xfId="3472" xr:uid="{00000000-0005-0000-0000-0000D90D0000}"/>
    <cellStyle name="Note 2 6" xfId="3473" xr:uid="{00000000-0005-0000-0000-0000DA0D0000}"/>
    <cellStyle name="Note 2 7" xfId="3474" xr:uid="{00000000-0005-0000-0000-0000DB0D0000}"/>
    <cellStyle name="Note 2 8" xfId="3475" xr:uid="{00000000-0005-0000-0000-0000DC0D0000}"/>
    <cellStyle name="Note 2 9" xfId="3476" xr:uid="{00000000-0005-0000-0000-0000DD0D0000}"/>
    <cellStyle name="Note 3" xfId="3477" xr:uid="{00000000-0005-0000-0000-0000DE0D0000}"/>
    <cellStyle name="Note 3 2" xfId="3478" xr:uid="{00000000-0005-0000-0000-0000DF0D0000}"/>
    <cellStyle name="Note 4" xfId="3479" xr:uid="{00000000-0005-0000-0000-0000E00D0000}"/>
    <cellStyle name="Note 4 2" xfId="3480" xr:uid="{00000000-0005-0000-0000-0000E10D0000}"/>
    <cellStyle name="Note 5" xfId="3481" xr:uid="{00000000-0005-0000-0000-0000E20D0000}"/>
    <cellStyle name="Note 6" xfId="3482" xr:uid="{00000000-0005-0000-0000-0000E30D0000}"/>
    <cellStyle name="Note 7" xfId="3483" xr:uid="{00000000-0005-0000-0000-0000E40D0000}"/>
    <cellStyle name="Note 8" xfId="3484" xr:uid="{00000000-0005-0000-0000-0000E50D0000}"/>
    <cellStyle name="Note 9" xfId="3485" xr:uid="{00000000-0005-0000-0000-0000E60D0000}"/>
    <cellStyle name="Output 2" xfId="3486" xr:uid="{00000000-0005-0000-0000-0000E70D0000}"/>
    <cellStyle name="Output 2 2" xfId="3487" xr:uid="{00000000-0005-0000-0000-0000E80D0000}"/>
    <cellStyle name="Output 3" xfId="3488" xr:uid="{00000000-0005-0000-0000-0000E90D0000}"/>
    <cellStyle name="Output 4" xfId="3489" xr:uid="{00000000-0005-0000-0000-0000EA0D0000}"/>
    <cellStyle name="Output 5" xfId="3490" xr:uid="{00000000-0005-0000-0000-0000EB0D0000}"/>
    <cellStyle name="Output 6" xfId="3491" xr:uid="{00000000-0005-0000-0000-0000EC0D0000}"/>
    <cellStyle name="Output 7" xfId="3492" xr:uid="{00000000-0005-0000-0000-0000ED0D0000}"/>
    <cellStyle name="Output 8" xfId="3493" xr:uid="{00000000-0005-0000-0000-0000EE0D0000}"/>
    <cellStyle name="Output 9" xfId="3494" xr:uid="{00000000-0005-0000-0000-0000EF0D0000}"/>
    <cellStyle name="Percent" xfId="3617" builtinId="5"/>
    <cellStyle name="Percent 2" xfId="3495" xr:uid="{00000000-0005-0000-0000-0000F00D0000}"/>
    <cellStyle name="Percent 2 2" xfId="3496" xr:uid="{00000000-0005-0000-0000-0000F10D0000}"/>
    <cellStyle name="Percent 2 2 2" xfId="3497" xr:uid="{00000000-0005-0000-0000-0000F20D0000}"/>
    <cellStyle name="Percent 2 2 3" xfId="3498" xr:uid="{00000000-0005-0000-0000-0000F30D0000}"/>
    <cellStyle name="Percent 2 3" xfId="3499" xr:uid="{00000000-0005-0000-0000-0000F40D0000}"/>
    <cellStyle name="Percent 2 4" xfId="3500" xr:uid="{00000000-0005-0000-0000-0000F50D0000}"/>
    <cellStyle name="Percent 2 5" xfId="3501" xr:uid="{00000000-0005-0000-0000-0000F60D0000}"/>
    <cellStyle name="Percent 3" xfId="3502" xr:uid="{00000000-0005-0000-0000-0000F70D0000}"/>
    <cellStyle name="Percent 4" xfId="3503" xr:uid="{00000000-0005-0000-0000-0000F80D0000}"/>
    <cellStyle name="Percent 4 2" xfId="3504" xr:uid="{00000000-0005-0000-0000-0000F90D0000}"/>
    <cellStyle name="Percent 5" xfId="3505" xr:uid="{00000000-0005-0000-0000-0000FA0D0000}"/>
    <cellStyle name="Percent 5 2" xfId="3506" xr:uid="{00000000-0005-0000-0000-0000FB0D0000}"/>
    <cellStyle name="Percent 6" xfId="3507" xr:uid="{00000000-0005-0000-0000-0000FC0D0000}"/>
    <cellStyle name="Percent 7" xfId="3508" xr:uid="{00000000-0005-0000-0000-0000FD0D0000}"/>
    <cellStyle name="s44" xfId="3509" xr:uid="{00000000-0005-0000-0000-0000FE0D0000}"/>
    <cellStyle name="s48" xfId="3510" xr:uid="{00000000-0005-0000-0000-0000FF0D0000}"/>
    <cellStyle name="s73" xfId="3511" xr:uid="{00000000-0005-0000-0000-0000000E0000}"/>
    <cellStyle name="s80" xfId="3512" xr:uid="{00000000-0005-0000-0000-0000010E0000}"/>
    <cellStyle name="s85" xfId="3513" xr:uid="{00000000-0005-0000-0000-0000020E0000}"/>
    <cellStyle name="s94" xfId="3514" xr:uid="{00000000-0005-0000-0000-0000030E0000}"/>
    <cellStyle name="s95" xfId="3515" xr:uid="{00000000-0005-0000-0000-0000040E0000}"/>
    <cellStyle name="Title 2" xfId="3516" xr:uid="{00000000-0005-0000-0000-0000050E0000}"/>
    <cellStyle name="Title 2 2" xfId="3517" xr:uid="{00000000-0005-0000-0000-0000060E0000}"/>
    <cellStyle name="Title 3" xfId="3518" xr:uid="{00000000-0005-0000-0000-0000070E0000}"/>
    <cellStyle name="Title 4" xfId="3519" xr:uid="{00000000-0005-0000-0000-0000080E0000}"/>
    <cellStyle name="Title 5" xfId="3520" xr:uid="{00000000-0005-0000-0000-0000090E0000}"/>
    <cellStyle name="Title 6" xfId="3521" xr:uid="{00000000-0005-0000-0000-00000A0E0000}"/>
    <cellStyle name="Title 7" xfId="3522" xr:uid="{00000000-0005-0000-0000-00000B0E0000}"/>
    <cellStyle name="Title 8" xfId="3523" xr:uid="{00000000-0005-0000-0000-00000C0E0000}"/>
    <cellStyle name="Title 9" xfId="3524" xr:uid="{00000000-0005-0000-0000-00000D0E0000}"/>
    <cellStyle name="Total 2" xfId="3525" xr:uid="{00000000-0005-0000-0000-00000E0E0000}"/>
    <cellStyle name="Total 2 2" xfId="3526" xr:uid="{00000000-0005-0000-0000-00000F0E0000}"/>
    <cellStyle name="Total 3" xfId="3527" xr:uid="{00000000-0005-0000-0000-0000100E0000}"/>
    <cellStyle name="Total 4" xfId="3528" xr:uid="{00000000-0005-0000-0000-0000110E0000}"/>
    <cellStyle name="Total 5" xfId="3529" xr:uid="{00000000-0005-0000-0000-0000120E0000}"/>
    <cellStyle name="Total 6" xfId="3530" xr:uid="{00000000-0005-0000-0000-0000130E0000}"/>
    <cellStyle name="Total 7" xfId="3531" xr:uid="{00000000-0005-0000-0000-0000140E0000}"/>
    <cellStyle name="Total 8" xfId="3532" xr:uid="{00000000-0005-0000-0000-0000150E0000}"/>
    <cellStyle name="Total 9" xfId="3533" xr:uid="{00000000-0005-0000-0000-0000160E0000}"/>
    <cellStyle name="Untitled1" xfId="3534" xr:uid="{00000000-0005-0000-0000-0000170E0000}"/>
    <cellStyle name="Warning Text 2" xfId="3535" xr:uid="{00000000-0005-0000-0000-0000180E0000}"/>
    <cellStyle name="Warning Text 2 2" xfId="3536" xr:uid="{00000000-0005-0000-0000-0000190E0000}"/>
    <cellStyle name="Warning Text 3" xfId="3537" xr:uid="{00000000-0005-0000-0000-00001A0E0000}"/>
    <cellStyle name="Warning Text 4" xfId="3538" xr:uid="{00000000-0005-0000-0000-00001B0E0000}"/>
    <cellStyle name="Warning Text 5" xfId="3539" xr:uid="{00000000-0005-0000-0000-00001C0E0000}"/>
    <cellStyle name="Warning Text 6" xfId="3540" xr:uid="{00000000-0005-0000-0000-00001D0E0000}"/>
    <cellStyle name="Warning Text 7" xfId="3541" xr:uid="{00000000-0005-0000-0000-00001E0E0000}"/>
    <cellStyle name="Warning Text 8" xfId="3542" xr:uid="{00000000-0005-0000-0000-00001F0E0000}"/>
    <cellStyle name="Warning Text 9" xfId="3543" xr:uid="{00000000-0005-0000-0000-0000200E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Obligor Concentration</a:t>
            </a:r>
            <a:r>
              <a:rPr lang="en-US" baseline="0"/>
              <a:t> (N'Bn)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G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NG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[16]Sheet4!$F$17:$F$22</c:f>
              <c:strCache>
                <c:ptCount val="6"/>
                <c:pt idx="0">
                  <c:v>TOTAL CREDITS @ APRIL 2019</c:v>
                </c:pt>
                <c:pt idx="1">
                  <c:v>TOP 100 CUSTOMERS</c:v>
                </c:pt>
                <c:pt idx="2">
                  <c:v>TOP 50 CUSTOMERS</c:v>
                </c:pt>
                <c:pt idx="3">
                  <c:v>TOP 20 CUSTOMERS</c:v>
                </c:pt>
                <c:pt idx="4">
                  <c:v>TOP 10 CUSTOMERS</c:v>
                </c:pt>
                <c:pt idx="5">
                  <c:v>TOP 5 CUSTOMERS</c:v>
                </c:pt>
              </c:strCache>
            </c:strRef>
          </c:cat>
          <c:val>
            <c:numRef>
              <c:f>[16]Sheet4!$G$17:$G$22</c:f>
              <c:numCache>
                <c:formatCode>General</c:formatCode>
                <c:ptCount val="6"/>
                <c:pt idx="0">
                  <c:v>15694.14</c:v>
                </c:pt>
                <c:pt idx="1">
                  <c:v>7444.51</c:v>
                </c:pt>
                <c:pt idx="2">
                  <c:v>5613.28</c:v>
                </c:pt>
                <c:pt idx="3">
                  <c:v>3871.77</c:v>
                </c:pt>
                <c:pt idx="4">
                  <c:v>2856.69</c:v>
                </c:pt>
                <c:pt idx="5">
                  <c:v>2035.11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86-4E2F-8A78-F88E88C0C0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08757760"/>
        <c:axId val="1088678368"/>
      </c:barChart>
      <c:catAx>
        <c:axId val="608757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G"/>
          </a:p>
        </c:txPr>
        <c:crossAx val="1088678368"/>
        <c:crosses val="autoZero"/>
        <c:auto val="1"/>
        <c:lblAlgn val="ctr"/>
        <c:lblOffset val="100"/>
        <c:noMultiLvlLbl val="0"/>
      </c:catAx>
      <c:valAx>
        <c:axId val="1088678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G"/>
          </a:p>
        </c:txPr>
        <c:crossAx val="608757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G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Obligor Concentration</a:t>
            </a:r>
            <a:r>
              <a:rPr lang="en-US" baseline="0"/>
              <a:t> (N'Bn)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G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NG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[16]Sheet4!$F$17:$F$22</c:f>
              <c:strCache>
                <c:ptCount val="6"/>
                <c:pt idx="0">
                  <c:v>TOTAL CREDITS @ APRIL 2019</c:v>
                </c:pt>
                <c:pt idx="1">
                  <c:v>TOP 100 CUSTOMERS</c:v>
                </c:pt>
                <c:pt idx="2">
                  <c:v>TOP 50 CUSTOMERS</c:v>
                </c:pt>
                <c:pt idx="3">
                  <c:v>TOP 20 CUSTOMERS</c:v>
                </c:pt>
                <c:pt idx="4">
                  <c:v>TOP 10 CUSTOMERS</c:v>
                </c:pt>
                <c:pt idx="5">
                  <c:v>TOP 5 CUSTOMERS</c:v>
                </c:pt>
              </c:strCache>
            </c:strRef>
          </c:cat>
          <c:val>
            <c:numRef>
              <c:f>[16]Sheet4!$G$17:$G$22</c:f>
              <c:numCache>
                <c:formatCode>General</c:formatCode>
                <c:ptCount val="6"/>
                <c:pt idx="0">
                  <c:v>15694.14</c:v>
                </c:pt>
                <c:pt idx="1">
                  <c:v>7444.51</c:v>
                </c:pt>
                <c:pt idx="2">
                  <c:v>5613.28</c:v>
                </c:pt>
                <c:pt idx="3">
                  <c:v>3871.77</c:v>
                </c:pt>
                <c:pt idx="4">
                  <c:v>2856.69</c:v>
                </c:pt>
                <c:pt idx="5">
                  <c:v>2035.11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6-4563-91F4-D5EEDF58F19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08757760"/>
        <c:axId val="1088678368"/>
      </c:barChart>
      <c:catAx>
        <c:axId val="608757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G"/>
          </a:p>
        </c:txPr>
        <c:crossAx val="1088678368"/>
        <c:crosses val="autoZero"/>
        <c:auto val="1"/>
        <c:lblAlgn val="ctr"/>
        <c:lblOffset val="100"/>
        <c:noMultiLvlLbl val="0"/>
      </c:catAx>
      <c:valAx>
        <c:axId val="1088678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G"/>
          </a:p>
        </c:txPr>
        <c:crossAx val="608757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2</xdr:row>
      <xdr:rowOff>47625</xdr:rowOff>
    </xdr:from>
    <xdr:to>
      <xdr:col>8</xdr:col>
      <xdr:colOff>152400</xdr:colOff>
      <xdr:row>15</xdr:row>
      <xdr:rowOff>142875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2547E88-D2C9-4471-A727-2916D491B2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542925</xdr:colOff>
      <xdr:row>17</xdr:row>
      <xdr:rowOff>47625</xdr:rowOff>
    </xdr:from>
    <xdr:to>
      <xdr:col>10</xdr:col>
      <xdr:colOff>152400</xdr:colOff>
      <xdr:row>30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75DDD1-4449-4D4A-8FF6-85B199AB16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NGA-re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jclrfps001.cenbank.net\Research%20and%20Statistics%20Dept\BACKUP\0FFICE%20ASSIGNMENTS\ESIO%20%20INPUT%20FOR%20ANNUAL%20REPORT\2007%20ESIO%20INPUT%20FOR%20ANNUAL%20REPORT\ESIO%20INPUT%20FOR%202007%20ANNUAL%20REPOR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SR_Figur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Lamby\Nigeria\Statistics\Imf\00NGRED_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roma19831/AppData/Local/Microsoft/Windows/Temporary%20Internet%20Files/Content.Outlook/91ZKBVNE/Copy%20of%20Capital%20Outflow%20INFLOW%20CCI%20UTILIZATION%20FOR%202011%20TO%20201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pdr/Policies/Access/ExternalSustainTable_standard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sg%20cbn%20data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STA-ins\NGCP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BSO/FINA/Documents%20and%20Settings/benobi18332.CENBANK/Local%20Settings/Temporary%20Internet%20Files/OLK61/Back=up/CONS%2006-07/NOV%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My%20Documents\EWSDATA\NGA\NGA_RE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BSO/MBSO_General/DMBs%20Activities/2016/TABLES/FINA_TABLES_AUG_16_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IMF\Nigeria\Statistics\Bloomberg_Nigeria_D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SYC\Current\Scmon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babandu\AR-2008\BACKUP\0FFICE%20ASSIGNMENTS\ESIO%20%20INPUT%20FOR%20ANNUAL%20REPORT\2007%20ESIO%20INPUT%20FOR%20ANNUAL%20REPORT\ESIO%20INPUT%20FOR%202007%20ANNUAL%20REPO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GRealModule"/>
      <sheetName val="Readme"/>
      <sheetName val="TOC"/>
      <sheetName val="In"/>
      <sheetName val="Out"/>
      <sheetName val="Weta"/>
      <sheetName val="Source_sect"/>
      <sheetName val="Source_exp"/>
      <sheetName val="SEI"/>
      <sheetName val="SEI-PIN SR"/>
      <sheetName val="SavInv"/>
      <sheetName val="Work_sect"/>
      <sheetName val="Work_exp"/>
      <sheetName val="Work_exp_muddlethrough"/>
      <sheetName val="SavInv-muddlethrough"/>
      <sheetName val="Work_sect_muddlethrugh"/>
      <sheetName val="SEI-muddlethrugh"/>
      <sheetName val="SEI-WB-Annual meetings"/>
      <sheetName val="SEI-WB-Annual meetings-hard"/>
      <sheetName val="Table 1"/>
      <sheetName val="Table 2"/>
      <sheetName val="Table 3"/>
      <sheetName val="Table 4"/>
      <sheetName val="Table 5"/>
      <sheetName val="charts"/>
      <sheetName val="chart data"/>
      <sheetName val="RED1"/>
      <sheetName val="RED2"/>
      <sheetName val="RED3"/>
      <sheetName val="RED4"/>
      <sheetName val="RED6"/>
      <sheetName val="RED7"/>
      <sheetName val="NGA-real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55">
          <cell r="B55" t="str">
            <v xml:space="preserve"> Implicit Price Deflators (1984 = 100)</v>
          </cell>
        </row>
        <row r="66">
          <cell r="B66" t="str">
            <v>Price Deflators rebased to 1990 = 100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NAL ASSETS TABLE "/>
      <sheetName val="Inflow &amp; Outflow of forex"/>
      <sheetName val="100 exporters"/>
      <sheetName val="Sectoral Utilization of forex"/>
      <sheetName val="External assets"/>
      <sheetName val="Exchange Rate"/>
      <sheetName val="2007 Flows"/>
      <sheetName val="REER"/>
      <sheetName val="Cross Rate"/>
      <sheetName val="DD &amp; SS of FOREx (2)"/>
      <sheetName val="CROSS RATE chart"/>
      <sheetName val="Cross Rates"/>
      <sheetName val="weighted Average Exc rate"/>
      <sheetName val="REER (2)"/>
      <sheetName val="Table 1"/>
      <sheetName val="Table 2"/>
      <sheetName val="Table 3"/>
      <sheetName val="Table 4"/>
      <sheetName val="Table 5"/>
      <sheetName val="Table 6"/>
      <sheetName val="REER &amp; NEER"/>
      <sheetName val="Quarterly Average"/>
      <sheetName val="DD &amp; SS of FOR( 2009&amp; May 2010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Monthly data"/>
      <sheetName val="Sheet1"/>
      <sheetName val="NIBOR (monthly avrg.)"/>
      <sheetName val="Ex. rates"/>
      <sheetName val="EER"/>
      <sheetName val="SR_FIG1"/>
      <sheetName val="SR_FIG2"/>
      <sheetName val="SR_FIG4"/>
      <sheetName val="SR_FIG3"/>
      <sheetName val="SR_FIG4 (2)"/>
      <sheetName val="SR_FIG3v2"/>
    </sheetNames>
    <sheetDataSet>
      <sheetData sheetId="0" refreshError="1">
        <row r="1">
          <cell r="D1">
            <v>1997</v>
          </cell>
          <cell r="E1">
            <v>1998</v>
          </cell>
          <cell r="F1">
            <v>1999</v>
          </cell>
          <cell r="G1">
            <v>2000</v>
          </cell>
          <cell r="H1">
            <v>2001</v>
          </cell>
          <cell r="I1">
            <v>2002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"/>
      <sheetName val="BASIC"/>
      <sheetName val="1"/>
      <sheetName val="2"/>
      <sheetName val="3"/>
      <sheetName val="4"/>
      <sheetName val="5"/>
      <sheetName val="8"/>
      <sheetName val="9"/>
      <sheetName val="10"/>
      <sheetName val="F12"/>
      <sheetName val="F13"/>
      <sheetName val="F14"/>
      <sheetName val="F15"/>
      <sheetName val="F16"/>
      <sheetName val="F17"/>
      <sheetName val="F18"/>
      <sheetName val="F19"/>
      <sheetName val="F20"/>
      <sheetName val="F21"/>
      <sheetName val="23"/>
      <sheetName val="24"/>
      <sheetName val="25"/>
      <sheetName val="26"/>
      <sheetName val="30"/>
      <sheetName val="31"/>
      <sheetName val="32"/>
      <sheetName val="DOTX"/>
      <sheetName val="DOTM"/>
      <sheetName val="Debt"/>
      <sheetName val="IFEM"/>
      <sheetName val="40"/>
      <sheetName val="33"/>
      <sheetName val="34"/>
      <sheetName val="35"/>
      <sheetName val="36"/>
      <sheetName val="37"/>
      <sheetName val="39"/>
      <sheetName val="6"/>
      <sheetName val="7"/>
      <sheetName val="11"/>
      <sheetName val="12"/>
      <sheetName val="13"/>
      <sheetName val="14"/>
      <sheetName val="15"/>
      <sheetName val="17"/>
      <sheetName val="18"/>
      <sheetName val="19"/>
      <sheetName val="20"/>
      <sheetName val="21"/>
      <sheetName val="22"/>
      <sheetName val="F22"/>
      <sheetName val="27"/>
      <sheetName val="28"/>
      <sheetName val="PRINTRED28"/>
      <sheetName val="29"/>
      <sheetName val="Dialog1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CAPT-OUTFLOW 2011 (2)"/>
      <sheetName val="CAPT-OUTFLOW(2012)"/>
      <sheetName val="CAP-OTFLOW  (JAN-MAY, 2013)"/>
      <sheetName val="CCI BY INVESTMENT JAN TO JUN13,"/>
      <sheetName val="CCI BY INVESTMENT TYPE(2012)"/>
      <sheetName val="CCI BY INVEST 2011"/>
      <sheetName val="CCI BY COUNTRY 2013"/>
      <sheetName val="CCI BY COUNTRY 2011"/>
      <sheetName val="CCI BY COUNTRY 2012"/>
      <sheetName val="UTILIZATION NON-VALID 2011"/>
      <sheetName val="UTILIZATION VALID 2011"/>
      <sheetName val="UTILIZATION VALID 2012"/>
      <sheetName val="UTILIZATION NON-VALID 2012"/>
      <sheetName val="UTILIZATION NON-VALID 2013"/>
      <sheetName val="UTILIZATION VALID 2013"/>
      <sheetName val="INFLOW 2011"/>
      <sheetName val="INFLOW 2012"/>
      <sheetName val="INFLOW 2013"/>
    </sheetNames>
    <sheetDataSet>
      <sheetData sheetId="0">
        <row r="45">
          <cell r="A45" t="str">
            <v>Recover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Table_GEF"/>
      <sheetName val="A1_historical"/>
      <sheetName val="A2_alternative"/>
      <sheetName val="A3_market"/>
      <sheetName val="B1_irate"/>
      <sheetName val="B2_GDP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PanelChart"/>
      <sheetName val="Chartdata"/>
      <sheetName val="B3_CAB"/>
      <sheetName val="B4_Combined"/>
      <sheetName val="B5_Depreciation"/>
      <sheetName val="150dp"/>
      <sheetName val="RED47"/>
      <sheetName val="Table3"/>
    </sheetNames>
    <sheetDataSet>
      <sheetData sheetId="0"/>
      <sheetData sheetId="1"/>
      <sheetData sheetId="2">
        <row r="3">
          <cell r="B3" t="str">
            <v>External Debt Sustainability Framework, 1999-2009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S8">
            <v>2005</v>
          </cell>
          <cell r="T8">
            <v>2006</v>
          </cell>
          <cell r="U8">
            <v>2007</v>
          </cell>
          <cell r="V8">
            <v>2008</v>
          </cell>
          <cell r="W8">
            <v>2009</v>
          </cell>
          <cell r="X8">
            <v>2010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31.340704666677361</v>
          </cell>
          <cell r="D12">
            <v>32.662319300879389</v>
          </cell>
          <cell r="E12">
            <v>33.794637100239534</v>
          </cell>
          <cell r="F12">
            <v>58.968961161927339</v>
          </cell>
          <cell r="G12">
            <v>49.653987388290879</v>
          </cell>
          <cell r="H12">
            <v>38.526718061664901</v>
          </cell>
          <cell r="I12">
            <v>39.389845348447629</v>
          </cell>
          <cell r="J12">
            <v>36.932704431049835</v>
          </cell>
          <cell r="K12">
            <v>28.377240510095753</v>
          </cell>
          <cell r="L12">
            <v>26.374189292239969</v>
          </cell>
          <cell r="M12">
            <v>26.506294623465958</v>
          </cell>
          <cell r="S12">
            <v>29.253363303090886</v>
          </cell>
          <cell r="T12">
            <v>29.133352418114235</v>
          </cell>
          <cell r="U12">
            <v>28.948315023972814</v>
          </cell>
          <cell r="V12">
            <v>28.884108648373026</v>
          </cell>
          <cell r="W12">
            <v>28.717607837977237</v>
          </cell>
          <cell r="X12">
            <v>27.408414314203611</v>
          </cell>
          <cell r="AA12">
            <v>-0.87403961548090103</v>
          </cell>
        </row>
        <row r="14">
          <cell r="A14">
            <v>2</v>
          </cell>
          <cell r="B14" t="str">
            <v>Change in external debt</v>
          </cell>
          <cell r="D14">
            <v>1.3216146342020281</v>
          </cell>
          <cell r="E14">
            <v>1.1323177993601448</v>
          </cell>
          <cell r="F14">
            <v>25.174324061687805</v>
          </cell>
          <cell r="G14">
            <v>-9.31497377363646</v>
          </cell>
          <cell r="H14">
            <v>-11.127269326625978</v>
          </cell>
          <cell r="I14">
            <v>0.86312728678272777</v>
          </cell>
          <cell r="J14">
            <v>-2.4571409173977941</v>
          </cell>
          <cell r="K14">
            <v>-8.5554639209540824</v>
          </cell>
          <cell r="L14">
            <v>-2.0030512178557842</v>
          </cell>
          <cell r="M14">
            <v>0.13210533122598989</v>
          </cell>
          <cell r="S14">
            <v>2.7470686796249275</v>
          </cell>
          <cell r="T14">
            <v>-0.1200108849766508</v>
          </cell>
          <cell r="U14">
            <v>-0.18503739414142117</v>
          </cell>
          <cell r="V14">
            <v>-6.4206375599788146E-2</v>
          </cell>
          <cell r="W14">
            <v>-0.16650081039578879</v>
          </cell>
          <cell r="X14">
            <v>-1.3091935237736259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-1.0363676562523754</v>
          </cell>
          <cell r="E15">
            <v>2.8075685004439848</v>
          </cell>
          <cell r="F15">
            <v>13.323926327140109</v>
          </cell>
          <cell r="G15">
            <v>-10.773805338466815</v>
          </cell>
          <cell r="H15">
            <v>-10.243179260469955</v>
          </cell>
          <cell r="I15">
            <v>0.24462151645643904</v>
          </cell>
          <cell r="J15">
            <v>-4.2583202355335272</v>
          </cell>
          <cell r="K15">
            <v>-5.0744817546944336</v>
          </cell>
          <cell r="L15">
            <v>-2.3187855526297723</v>
          </cell>
          <cell r="M15">
            <v>1.2875301855051258E-2</v>
          </cell>
          <cell r="S15">
            <v>1.9200409814348731</v>
          </cell>
          <cell r="T15">
            <v>0.16753790077998643</v>
          </cell>
          <cell r="U15">
            <v>9.4499384401166564E-3</v>
          </cell>
          <cell r="V15">
            <v>0.10465756754746824</v>
          </cell>
          <cell r="W15">
            <v>0.10680127805960071</v>
          </cell>
          <cell r="X15">
            <v>-2.4416557020439877E-2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3.0911403405228386</v>
          </cell>
          <cell r="E16">
            <v>4.2433900009100416</v>
          </cell>
          <cell r="F16">
            <v>-4.1925967455261368</v>
          </cell>
          <cell r="G16">
            <v>-3.319142366718844</v>
          </cell>
          <cell r="H16">
            <v>-1.244114132943114</v>
          </cell>
          <cell r="I16">
            <v>0.8531017839225522</v>
          </cell>
          <cell r="J16">
            <v>0.21794015361399607</v>
          </cell>
          <cell r="K16">
            <v>0.78657133100194698</v>
          </cell>
          <cell r="L16">
            <v>0.82781349110010505</v>
          </cell>
          <cell r="M16">
            <v>0.56915382870300568</v>
          </cell>
          <cell r="S16">
            <v>0.26758260073971502</v>
          </cell>
          <cell r="T16">
            <v>0.87109282685465672</v>
          </cell>
          <cell r="U16">
            <v>0.78304582404535927</v>
          </cell>
          <cell r="V16">
            <v>0.78826652733512448</v>
          </cell>
          <cell r="W16">
            <v>0.86394676288675132</v>
          </cell>
          <cell r="X16">
            <v>0.81438624000576743</v>
          </cell>
          <cell r="Y16">
            <v>0.87403961548090103</v>
          </cell>
        </row>
        <row r="17">
          <cell r="A17">
            <v>5</v>
          </cell>
          <cell r="B17" t="str">
            <v>Deficit in balance of goods and services</v>
          </cell>
          <cell r="D17">
            <v>3.8712429116613869</v>
          </cell>
          <cell r="E17">
            <v>4.855824299790557</v>
          </cell>
          <cell r="F17">
            <v>-2.7089379343370439</v>
          </cell>
          <cell r="G17">
            <v>-2.1299883524274925</v>
          </cell>
          <cell r="H17">
            <v>-2.3271113465511917E-2</v>
          </cell>
          <cell r="I17">
            <v>2.0952923493050264</v>
          </cell>
          <cell r="J17">
            <v>1.5344954075776656</v>
          </cell>
          <cell r="K17">
            <v>1.7761369791457433</v>
          </cell>
          <cell r="L17">
            <v>2.1649046954161051</v>
          </cell>
          <cell r="M17">
            <v>1.8794207904020794</v>
          </cell>
          <cell r="S17">
            <v>1.7442748243373174</v>
          </cell>
          <cell r="T17">
            <v>2.7038975020237288</v>
          </cell>
          <cell r="U17">
            <v>2.9393212535192745</v>
          </cell>
          <cell r="V17">
            <v>3.014477807572888</v>
          </cell>
          <cell r="W17">
            <v>3.1107570315603361</v>
          </cell>
          <cell r="X17">
            <v>3.0954775872624865</v>
          </cell>
        </row>
        <row r="18">
          <cell r="A18">
            <v>6</v>
          </cell>
          <cell r="B18" t="str">
            <v>Exports</v>
          </cell>
          <cell r="C18">
            <v>13.122053146898471</v>
          </cell>
          <cell r="D18">
            <v>11.125352493649149</v>
          </cell>
          <cell r="E18">
            <v>12.053370427838681</v>
          </cell>
          <cell r="F18">
            <v>22.023486842881145</v>
          </cell>
          <cell r="G18">
            <v>22.950755403710836</v>
          </cell>
          <cell r="H18">
            <v>21.29595728582208</v>
          </cell>
          <cell r="I18">
            <v>20.535082075780675</v>
          </cell>
          <cell r="J18">
            <v>20.302749966192845</v>
          </cell>
          <cell r="K18">
            <v>20.374771830224532</v>
          </cell>
          <cell r="L18">
            <v>18.186888584228008</v>
          </cell>
          <cell r="M18">
            <v>17.780339184669394</v>
          </cell>
          <cell r="S18">
            <v>19.769185125932268</v>
          </cell>
          <cell r="T18">
            <v>19.620018823937652</v>
          </cell>
          <cell r="U18">
            <v>19.979670421595848</v>
          </cell>
          <cell r="V18">
            <v>20.546608156393063</v>
          </cell>
          <cell r="W18">
            <v>21.091089050990988</v>
          </cell>
          <cell r="X18">
            <v>21.74571520901403</v>
          </cell>
        </row>
        <row r="19">
          <cell r="A19">
            <v>7</v>
          </cell>
          <cell r="B19" t="str">
            <v xml:space="preserve">Imports </v>
          </cell>
          <cell r="D19">
            <v>14.996595405310536</v>
          </cell>
          <cell r="E19">
            <v>16.909194727629238</v>
          </cell>
          <cell r="F19">
            <v>19.314548908544101</v>
          </cell>
          <cell r="G19">
            <v>20.820767051283344</v>
          </cell>
          <cell r="H19">
            <v>21.272686172356568</v>
          </cell>
          <cell r="I19">
            <v>22.630374425085702</v>
          </cell>
          <cell r="J19">
            <v>21.837245373770511</v>
          </cell>
          <cell r="K19">
            <v>22.150908809370275</v>
          </cell>
          <cell r="L19">
            <v>20.351793279644113</v>
          </cell>
          <cell r="M19">
            <v>19.659759975071474</v>
          </cell>
          <cell r="S19">
            <v>21.513459950269585</v>
          </cell>
          <cell r="T19">
            <v>22.323916325961381</v>
          </cell>
          <cell r="U19">
            <v>22.918991675115123</v>
          </cell>
          <cell r="V19">
            <v>23.561085963965951</v>
          </cell>
          <cell r="W19">
            <v>24.201846082551324</v>
          </cell>
          <cell r="X19">
            <v>24.841192796276516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-3.7587261409853001</v>
          </cell>
          <cell r="E20">
            <v>-2.8810277034106733</v>
          </cell>
          <cell r="F20">
            <v>-3.1201576139771774</v>
          </cell>
          <cell r="G20">
            <v>-3.2857756269976317</v>
          </cell>
          <cell r="H20">
            <v>-3.612389658732003</v>
          </cell>
          <cell r="I20">
            <v>-1.7478112652211142</v>
          </cell>
          <cell r="J20">
            <v>-2.2370170941375536</v>
          </cell>
          <cell r="K20">
            <v>-1.8175004527825667</v>
          </cell>
          <cell r="L20">
            <v>-3.2475449867511399</v>
          </cell>
          <cell r="M20">
            <v>-1.4628376604759876</v>
          </cell>
          <cell r="S20">
            <v>-1.4794794838447756</v>
          </cell>
          <cell r="T20">
            <v>-1.5791153331554699</v>
          </cell>
          <cell r="U20">
            <v>-1.6177970590720876</v>
          </cell>
          <cell r="V20">
            <v>-1.6160687581681108</v>
          </cell>
          <cell r="W20">
            <v>-1.6140124019239743</v>
          </cell>
          <cell r="X20">
            <v>-1.6117344648541607</v>
          </cell>
          <cell r="Y20">
            <v>-1.6117344648541607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1.1011226519583903</v>
          </cell>
          <cell r="E21">
            <v>1.9105054695319534</v>
          </cell>
          <cell r="F21">
            <v>2.9388059216289619</v>
          </cell>
          <cell r="G21">
            <v>2.44295627485472</v>
          </cell>
          <cell r="H21">
            <v>2.8103847728247184</v>
          </cell>
          <cell r="I21">
            <v>1.9060551889075283</v>
          </cell>
          <cell r="J21">
            <v>1.4535830272536621</v>
          </cell>
          <cell r="K21">
            <v>1.7406510404283986</v>
          </cell>
          <cell r="L21">
            <v>3.223350192553176</v>
          </cell>
          <cell r="M21">
            <v>1.3786169841157567</v>
          </cell>
          <cell r="S21">
            <v>1.3784146722124986</v>
          </cell>
          <cell r="T21">
            <v>1.3769857098909168</v>
          </cell>
          <cell r="U21">
            <v>1.3752415111546239</v>
          </cell>
          <cell r="V21">
            <v>1.3735132102506464</v>
          </cell>
          <cell r="W21">
            <v>1.3714568540065086</v>
          </cell>
          <cell r="X21">
            <v>1.369178916936697</v>
          </cell>
        </row>
        <row r="22">
          <cell r="A22" t="str">
            <v>hide</v>
          </cell>
          <cell r="B22" t="str">
            <v>Net portfolio investment,equity</v>
          </cell>
          <cell r="D22">
            <v>2.65760348902691</v>
          </cell>
          <cell r="E22">
            <v>0.97052223387871972</v>
          </cell>
          <cell r="F22">
            <v>0.18135169234821547</v>
          </cell>
          <cell r="G22">
            <v>0.8428193521429117</v>
          </cell>
          <cell r="H22">
            <v>0.80200488590728458</v>
          </cell>
          <cell r="I22">
            <v>-0.1582439236864141</v>
          </cell>
          <cell r="J22">
            <v>0.78343406688389139</v>
          </cell>
          <cell r="K22">
            <v>7.6849412354168117E-2</v>
          </cell>
          <cell r="L22">
            <v>2.4194794197963842E-2</v>
          </cell>
          <cell r="M22">
            <v>8.4220676360230839E-2</v>
          </cell>
          <cell r="S22">
            <v>0.10106481163227699</v>
          </cell>
          <cell r="T22">
            <v>0.20212962326455311</v>
          </cell>
          <cell r="U22">
            <v>0.24255554791746373</v>
          </cell>
          <cell r="V22">
            <v>0.24255554791746428</v>
          </cell>
          <cell r="W22">
            <v>0.24255554791746572</v>
          </cell>
          <cell r="X22">
            <v>0.2425555479174637</v>
          </cell>
        </row>
        <row r="23">
          <cell r="A23">
            <v>9</v>
          </cell>
          <cell r="B23" t="str">
            <v>Automatic debt dynamics 1/</v>
          </cell>
          <cell r="D23">
            <v>-0.36878185578991385</v>
          </cell>
          <cell r="E23">
            <v>1.4452062029446167</v>
          </cell>
          <cell r="F23">
            <v>20.636680686643423</v>
          </cell>
          <cell r="G23">
            <v>-4.1688873447503383</v>
          </cell>
          <cell r="H23">
            <v>-5.3866754687948388</v>
          </cell>
          <cell r="I23">
            <v>1.139330997755001</v>
          </cell>
          <cell r="J23">
            <v>-2.2392432950099699</v>
          </cell>
          <cell r="K23">
            <v>-4.0435526329138138</v>
          </cell>
          <cell r="L23">
            <v>0.1009459430212627</v>
          </cell>
          <cell r="M23">
            <v>0.9065591336280332</v>
          </cell>
          <cell r="S23">
            <v>3.1319378645399336</v>
          </cell>
          <cell r="T23">
            <v>0.87556040708079963</v>
          </cell>
          <cell r="U23">
            <v>0.84420117346684498</v>
          </cell>
          <cell r="V23">
            <v>0.93245979838045456</v>
          </cell>
          <cell r="W23">
            <v>0.85686691709682372</v>
          </cell>
          <cell r="X23">
            <v>0.77293166782795342</v>
          </cell>
          <cell r="Y23">
            <v>0.73769484937325969</v>
          </cell>
        </row>
        <row r="24">
          <cell r="A24" t="str">
            <v>hide</v>
          </cell>
          <cell r="B24" t="str">
            <v>Denominator: 1+g+r+gr</v>
          </cell>
          <cell r="D24">
            <v>1.1090008476352009</v>
          </cell>
          <cell r="E24">
            <v>1.0434736949102459</v>
          </cell>
          <cell r="F24">
            <v>0.68013857038512504</v>
          </cell>
          <cell r="G24">
            <v>1.1612690855164858</v>
          </cell>
          <cell r="H24">
            <v>1.2062167455108586</v>
          </cell>
          <cell r="I24">
            <v>1.0498886075662297</v>
          </cell>
          <cell r="J24">
            <v>1.1430796642188585</v>
          </cell>
          <cell r="K24">
            <v>1.2085063273547045</v>
          </cell>
          <cell r="L24">
            <v>1.0734514363268328</v>
          </cell>
          <cell r="M24">
            <v>1.0279245246069721</v>
          </cell>
          <cell r="S24">
            <v>0.95609731868811043</v>
          </cell>
          <cell r="T24">
            <v>1.0492581884106229</v>
          </cell>
          <cell r="U24">
            <v>1.0578192085759333</v>
          </cell>
          <cell r="V24">
            <v>1.0552603556416997</v>
          </cell>
          <cell r="W24">
            <v>1.0562149319344867</v>
          </cell>
          <cell r="X24">
            <v>1.056881260658489</v>
          </cell>
          <cell r="Y24">
            <v>1.056881260658489</v>
          </cell>
        </row>
        <row r="25">
          <cell r="A25">
            <v>10</v>
          </cell>
          <cell r="B25" t="str">
            <v>Contribution from nominal interest rate</v>
          </cell>
          <cell r="D25">
            <v>2.7116155861388718</v>
          </cell>
          <cell r="E25">
            <v>2.8059992073812121</v>
          </cell>
          <cell r="F25">
            <v>4.7434474443680612</v>
          </cell>
          <cell r="G25">
            <v>4.0203175165945888</v>
          </cell>
          <cell r="H25">
            <v>3.1022496924239471</v>
          </cell>
          <cell r="I25">
            <v>2.9700436127329986</v>
          </cell>
          <cell r="J25">
            <v>2.6911968330978349</v>
          </cell>
          <cell r="K25">
            <v>2.3285303143480918</v>
          </cell>
          <cell r="L25">
            <v>2.0426724188745227</v>
          </cell>
          <cell r="M25">
            <v>1.6230384861969329</v>
          </cell>
          <cell r="S25">
            <v>1.9148050655380271</v>
          </cell>
          <cell r="T25">
            <v>2.2488808130056559</v>
          </cell>
          <cell r="U25">
            <v>2.4365974603964378</v>
          </cell>
          <cell r="V25">
            <v>2.4483834990106428</v>
          </cell>
          <cell r="W25">
            <v>2.3941659578164276</v>
          </cell>
          <cell r="X25">
            <v>2.3185109090593672</v>
          </cell>
          <cell r="Y25">
            <v>2.2128134051424526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-0.55121896166263407</v>
          </cell>
          <cell r="E26">
            <v>-1.382064371191583</v>
          </cell>
          <cell r="F26">
            <v>3.0642480462382928</v>
          </cell>
          <cell r="G26">
            <v>-2.6168408298249051</v>
          </cell>
          <cell r="H26">
            <v>-2.7876866530839228</v>
          </cell>
          <cell r="I26">
            <v>-1.8459472030033095</v>
          </cell>
          <cell r="J26">
            <v>-1.2381656016870823</v>
          </cell>
          <cell r="K26">
            <v>-2.0072546232961468</v>
          </cell>
          <cell r="L26">
            <v>8.2789218109836235E-2</v>
          </cell>
          <cell r="M26">
            <v>-0.23185649595264501</v>
          </cell>
          <cell r="S26">
            <v>-0.63183163279552357</v>
          </cell>
          <cell r="T26">
            <v>-1.0315615871951969</v>
          </cell>
          <cell r="U26">
            <v>-1.1704906355753957</v>
          </cell>
          <cell r="V26">
            <v>-1.0972956529337303</v>
          </cell>
          <cell r="W26">
            <v>-1.0938723843060105</v>
          </cell>
          <cell r="X26">
            <v>-1.0868811438699364</v>
          </cell>
          <cell r="Y26">
            <v>-1.0373318303374754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-2.5291784802661517</v>
          </cell>
          <cell r="E27">
            <v>2.127136675498743E-2</v>
          </cell>
          <cell r="F27">
            <v>12.828985196037067</v>
          </cell>
          <cell r="G27">
            <v>-5.5723640315200216</v>
          </cell>
          <cell r="H27">
            <v>-5.7012385081348631</v>
          </cell>
          <cell r="I27">
            <v>1.5234588025312032E-2</v>
          </cell>
          <cell r="J27">
            <v>-3.6922745264207224</v>
          </cell>
          <cell r="K27">
            <v>-4.3648283239657584</v>
          </cell>
          <cell r="L27">
            <v>-2.0245156939630964</v>
          </cell>
          <cell r="M27">
            <v>-0.48462285661625465</v>
          </cell>
          <cell r="S27">
            <v>1.8489644317974299</v>
          </cell>
          <cell r="T27">
            <v>-0.34175881872965946</v>
          </cell>
          <cell r="U27">
            <v>-0.42190565135419711</v>
          </cell>
          <cell r="V27">
            <v>-0.41862804769645795</v>
          </cell>
          <cell r="W27">
            <v>-0.44342665641359336</v>
          </cell>
          <cell r="X27">
            <v>-0.45869809736147743</v>
          </cell>
          <cell r="Y27">
            <v>-0.43778672543171748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2.3579822904544034</v>
          </cell>
          <cell r="E28">
            <v>-1.67525070108384</v>
          </cell>
          <cell r="F28">
            <v>11.850397734547697</v>
          </cell>
          <cell r="G28">
            <v>1.4588315648303549</v>
          </cell>
          <cell r="H28">
            <v>-0.88409006615602337</v>
          </cell>
          <cell r="I28">
            <v>0.61850577032628873</v>
          </cell>
          <cell r="J28">
            <v>1.8011793181357332</v>
          </cell>
          <cell r="K28">
            <v>-3.4809821662596487</v>
          </cell>
          <cell r="L28">
            <v>0.31573433477398805</v>
          </cell>
          <cell r="M28">
            <v>0.11923002937093863</v>
          </cell>
          <cell r="S28">
            <v>0.82702769819005439</v>
          </cell>
          <cell r="T28">
            <v>-0.28754878575663723</v>
          </cell>
          <cell r="U28">
            <v>-0.19448733258153783</v>
          </cell>
          <cell r="V28">
            <v>-0.16886394314725639</v>
          </cell>
          <cell r="W28">
            <v>-0.2733020884553895</v>
          </cell>
          <cell r="X28">
            <v>-1.2847769667531859</v>
          </cell>
          <cell r="Y28">
            <v>0</v>
          </cell>
        </row>
        <row r="30">
          <cell r="B30" t="str">
            <v>External debt-to-exports ratio (in percent)</v>
          </cell>
          <cell r="C30">
            <v>238.83994612599975</v>
          </cell>
          <cell r="D30">
            <v>293.58457918096985</v>
          </cell>
          <cell r="E30">
            <v>280.37499803529499</v>
          </cell>
          <cell r="F30">
            <v>267.7548817887955</v>
          </cell>
          <cell r="G30">
            <v>216.35012231563618</v>
          </cell>
          <cell r="H30">
            <v>180.91094729662288</v>
          </cell>
          <cell r="I30">
            <v>191.81732609145251</v>
          </cell>
          <cell r="J30">
            <v>181.90986192780969</v>
          </cell>
          <cell r="K30">
            <v>139.27635973817448</v>
          </cell>
          <cell r="L30">
            <v>145.01759974002445</v>
          </cell>
          <cell r="M30">
            <v>149.07642845373994</v>
          </cell>
          <cell r="S30">
            <v>147.97455290515606</v>
          </cell>
          <cell r="T30">
            <v>148.48789228769607</v>
          </cell>
          <cell r="U30">
            <v>144.88885158327153</v>
          </cell>
          <cell r="V30">
            <v>140.57847615780688</v>
          </cell>
          <cell r="W30">
            <v>136.1599098488843</v>
          </cell>
          <cell r="X30">
            <v>126.0405282179097</v>
          </cell>
        </row>
        <row r="32">
          <cell r="B32" t="str">
            <v>Gross external financing need (in billions of US dollars) 3/</v>
          </cell>
          <cell r="D32">
            <v>49.809402258051044</v>
          </cell>
          <cell r="E32">
            <v>56.037830081692292</v>
          </cell>
          <cell r="F32">
            <v>36.7023598165907</v>
          </cell>
          <cell r="G32">
            <v>56.411010005177815</v>
          </cell>
          <cell r="H32">
            <v>66.614535826162111</v>
          </cell>
          <cell r="I32">
            <v>61.194110095710101</v>
          </cell>
          <cell r="J32">
            <v>59.862534310445099</v>
          </cell>
          <cell r="K32">
            <v>70.750282676462206</v>
          </cell>
          <cell r="L32">
            <v>68.878287470992504</v>
          </cell>
          <cell r="M32">
            <v>51.2728470236246</v>
          </cell>
          <cell r="S32">
            <v>50.321172660215296</v>
          </cell>
          <cell r="T32">
            <v>59.613123117101296</v>
          </cell>
          <cell r="U32">
            <v>58.859856831764588</v>
          </cell>
          <cell r="V32">
            <v>63.627538241590493</v>
          </cell>
          <cell r="W32">
            <v>69.432686897588894</v>
          </cell>
          <cell r="X32">
            <v>71.815156457356608</v>
          </cell>
        </row>
        <row r="33">
          <cell r="B33" t="str">
            <v>in percent of GDP</v>
          </cell>
          <cell r="D33">
            <v>12.352205104915861</v>
          </cell>
          <cell r="E33">
            <v>13.317814734823841</v>
          </cell>
          <cell r="F33">
            <v>12.824730377479504</v>
          </cell>
          <cell r="G33">
            <v>16.974041737340691</v>
          </cell>
          <cell r="H33">
            <v>16.617475335934021</v>
          </cell>
          <cell r="I33">
            <v>14.53993406613149</v>
          </cell>
          <cell r="J33">
            <v>12.44318087259445</v>
          </cell>
          <cell r="K33">
            <v>12.169018906842885</v>
          </cell>
          <cell r="L33">
            <v>11.036397285224206</v>
          </cell>
          <cell r="M33">
            <v>7.9922892008963773</v>
          </cell>
          <cell r="O33" t="str">
            <v>10-Year</v>
          </cell>
          <cell r="Q33" t="str">
            <v>10-Year</v>
          </cell>
          <cell r="S33">
            <v>8.2041276717685676</v>
          </cell>
          <cell r="T33">
            <v>9.2627760685273088</v>
          </cell>
          <cell r="U33">
            <v>8.6458369770439347</v>
          </cell>
          <cell r="V33">
            <v>8.8567286456715255</v>
          </cell>
          <cell r="W33">
            <v>9.1503959540788422</v>
          </cell>
          <cell r="X33">
            <v>8.9550049182362361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363.60927898113795</v>
          </cell>
          <cell r="D37">
            <v>403.24299859810606</v>
          </cell>
          <cell r="E37">
            <v>420.77346169385294</v>
          </cell>
          <cell r="F37">
            <v>286.18426069245726</v>
          </cell>
          <cell r="G37">
            <v>332.33693470354149</v>
          </cell>
          <cell r="H37">
            <v>400.87037579116048</v>
          </cell>
          <cell r="I37">
            <v>420.86924065393282</v>
          </cell>
          <cell r="J37">
            <v>481.0870702867436</v>
          </cell>
          <cell r="K37">
            <v>581.39676845006704</v>
          </cell>
          <cell r="L37">
            <v>624.10119616850341</v>
          </cell>
          <cell r="M37">
            <v>641.52892537815171</v>
          </cell>
          <cell r="S37">
            <v>613.36408541491573</v>
          </cell>
          <cell r="T37">
            <v>643.57728909859304</v>
          </cell>
          <cell r="U37">
            <v>680.78841861171827</v>
          </cell>
          <cell r="V37">
            <v>718.40902874095218</v>
          </cell>
          <cell r="W37">
            <v>758.79434339274542</v>
          </cell>
          <cell r="X37">
            <v>801.95552222545518</v>
          </cell>
          <cell r="Y37">
            <v>847.57176332167592</v>
          </cell>
        </row>
        <row r="38">
          <cell r="B38" t="str">
            <v>Real GDP growth (in percent)</v>
          </cell>
          <cell r="D38">
            <v>1.9505059066729169</v>
          </cell>
          <cell r="E38">
            <v>4.4153258154336239</v>
          </cell>
          <cell r="F38">
            <v>-6.1669941277728739</v>
          </cell>
          <cell r="G38">
            <v>5.1533150618820356</v>
          </cell>
          <cell r="H38">
            <v>6.7719724015153027</v>
          </cell>
          <cell r="I38">
            <v>5.0303764143624807</v>
          </cell>
          <cell r="J38">
            <v>3.5931136761357951</v>
          </cell>
          <cell r="K38">
            <v>6.5681079959744038</v>
          </cell>
          <cell r="L38">
            <v>-0.3131742322188158</v>
          </cell>
          <cell r="M38">
            <v>0.90365233880111973</v>
          </cell>
          <cell r="O38">
            <v>2.7906201250785987</v>
          </cell>
          <cell r="Q38">
            <v>3.917792922964717</v>
          </cell>
          <cell r="S38">
            <v>2.2790531025159932</v>
          </cell>
          <cell r="T38">
            <v>3.700000000000192</v>
          </cell>
          <cell r="U38">
            <v>4.2500000000001759</v>
          </cell>
          <cell r="V38">
            <v>4.0000000000000924</v>
          </cell>
          <cell r="W38">
            <v>3.9999999999995373</v>
          </cell>
          <cell r="X38">
            <v>4.000000000000381</v>
          </cell>
          <cell r="Y38">
            <v>4.000000000000381</v>
          </cell>
          <cell r="AA38">
            <v>3.7048421837527283</v>
          </cell>
        </row>
        <row r="39">
          <cell r="B39" t="str">
            <v>Exchange rate appreciation (US dollar value of local currency, change in percent)</v>
          </cell>
          <cell r="D39">
            <v>-0.65271003326620169</v>
          </cell>
          <cell r="E39">
            <v>-7.6999807414066641</v>
          </cell>
          <cell r="F39">
            <v>-47.419967518347114</v>
          </cell>
          <cell r="G39">
            <v>-15.533158686000048</v>
          </cell>
          <cell r="H39">
            <v>-4.0287724357118133</v>
          </cell>
          <cell r="I39">
            <v>-13.323615612449036</v>
          </cell>
          <cell r="J39">
            <v>-4.44405123842464</v>
          </cell>
          <cell r="K39">
            <v>1.1101044534612026</v>
          </cell>
          <cell r="L39">
            <v>1.2197784760976882</v>
          </cell>
          <cell r="M39">
            <v>-3.2759417558727022</v>
          </cell>
          <cell r="O39">
            <v>-9.4048315091919328</v>
          </cell>
          <cell r="Q39">
            <v>14.499390149632067</v>
          </cell>
          <cell r="S39">
            <v>-10.074391091011181</v>
          </cell>
          <cell r="T39">
            <v>-1.6949152542372503</v>
          </cell>
          <cell r="U39">
            <v>-1.4563106796113501</v>
          </cell>
          <cell r="V39">
            <v>-1.4563106796115832</v>
          </cell>
          <cell r="W39">
            <v>-1.4563106796123826</v>
          </cell>
          <cell r="X39">
            <v>-1.456310679611128</v>
          </cell>
          <cell r="Y39">
            <v>-1.456310679611128</v>
          </cell>
          <cell r="AA39">
            <v>-2.9324248439491463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9.4930284775049287</v>
          </cell>
          <cell r="E40">
            <v>8.27182712642065</v>
          </cell>
          <cell r="F40">
            <v>37.854492984192412</v>
          </cell>
          <cell r="G40">
            <v>30.744564293556454</v>
          </cell>
          <cell r="H40">
            <v>17.713707368008347</v>
          </cell>
          <cell r="I40">
            <v>15.326075747008261</v>
          </cell>
          <cell r="J40">
            <v>15.474976599303968</v>
          </cell>
          <cell r="K40">
            <v>12.157188511137251</v>
          </cell>
          <cell r="L40">
            <v>6.3847191839087492</v>
          </cell>
          <cell r="M40">
            <v>5.3221779984464312</v>
          </cell>
          <cell r="O40">
            <v>15.874275828948743</v>
          </cell>
          <cell r="Q40">
            <v>10.655367103070978</v>
          </cell>
          <cell r="S40">
            <v>3.9518001174397632</v>
          </cell>
          <cell r="T40">
            <v>2.9266004659106448</v>
          </cell>
          <cell r="U40">
            <v>2.9690172433361584</v>
          </cell>
          <cell r="V40">
            <v>2.9668592564369822</v>
          </cell>
          <cell r="W40">
            <v>3.0600018844765264</v>
          </cell>
          <cell r="X40">
            <v>3.1250188024094294</v>
          </cell>
          <cell r="Y40">
            <v>3.1250188024094294</v>
          </cell>
          <cell r="AA40">
            <v>3.1665496283349177</v>
          </cell>
        </row>
        <row r="41">
          <cell r="B41" t="str">
            <v>GDP deflator in US dollars (change in percent)</v>
          </cell>
          <cell r="D41">
            <v>8.7783564949052373</v>
          </cell>
          <cell r="E41">
            <v>-6.5082710682862199E-2</v>
          </cell>
          <cell r="F41">
            <v>-27.516062811493736</v>
          </cell>
          <cell r="G41">
            <v>10.43580364851897</v>
          </cell>
          <cell r="H41">
            <v>12.971289972511556</v>
          </cell>
          <cell r="I41">
            <v>-3.9527286444929199E-2</v>
          </cell>
          <cell r="J41">
            <v>10.343209471672044</v>
          </cell>
          <cell r="K41">
            <v>13.402250455676267</v>
          </cell>
          <cell r="L41">
            <v>7.6823770903710287</v>
          </cell>
          <cell r="M41">
            <v>1.8718847912007508</v>
          </cell>
          <cell r="O41">
            <v>3.7864499116234329</v>
          </cell>
          <cell r="Q41">
            <v>12.097348448933181</v>
          </cell>
          <cell r="S41">
            <v>-6.5207107725373419</v>
          </cell>
          <cell r="T41">
            <v>1.1820818139461009</v>
          </cell>
          <cell r="U41">
            <v>1.4694684485305975</v>
          </cell>
          <cell r="V41">
            <v>1.4673418886248735</v>
          </cell>
          <cell r="W41">
            <v>1.5591280706241717</v>
          </cell>
          <cell r="X41">
            <v>1.6231981402389462</v>
          </cell>
          <cell r="Y41">
            <v>1.6231981402389462</v>
          </cell>
          <cell r="AA41">
            <v>0.13008459823789131</v>
          </cell>
        </row>
        <row r="42">
          <cell r="B42" t="str">
            <v>Nominal external interest rate (in percent)</v>
          </cell>
          <cell r="D42">
            <v>9.5951383846393998</v>
          </cell>
          <cell r="E42">
            <v>8.9644165616936533</v>
          </cell>
          <cell r="F42">
            <v>9.546489740191948</v>
          </cell>
          <cell r="G42">
            <v>7.9171658343474149</v>
          </cell>
          <cell r="H42">
            <v>7.536122927038261</v>
          </cell>
          <cell r="I42">
            <v>8.0936428272771259</v>
          </cell>
          <cell r="J42">
            <v>7.8097599650656289</v>
          </cell>
          <cell r="K42">
            <v>7.6193814173031509</v>
          </cell>
          <cell r="L42">
            <v>7.7270009436117055</v>
          </cell>
          <cell r="M42">
            <v>6.3257340191824616</v>
          </cell>
          <cell r="O42">
            <v>8.1134852620350735</v>
          </cell>
          <cell r="Q42">
            <v>1.0014975726804585</v>
          </cell>
          <cell r="S42">
            <v>6.9068121930198778</v>
          </cell>
          <cell r="T42">
            <v>8.0662745796357846</v>
          </cell>
          <cell r="U42">
            <v>8.8471781763505177</v>
          </cell>
          <cell r="V42">
            <v>8.9251551939158773</v>
          </cell>
          <cell r="W42">
            <v>8.754827316844974</v>
          </cell>
          <cell r="X42">
            <v>8.5327118687672705</v>
          </cell>
          <cell r="Y42">
            <v>8.5327118687672705</v>
          </cell>
          <cell r="AA42">
            <v>8.3388265547557179</v>
          </cell>
        </row>
        <row r="43">
          <cell r="B43" t="str">
            <v>Growth of exports (US dollar terms, in percent)</v>
          </cell>
          <cell r="D43">
            <v>-5.974886646351429</v>
          </cell>
          <cell r="E43">
            <v>13.051473952294579</v>
          </cell>
          <cell r="F43">
            <v>24.272484164404062</v>
          </cell>
          <cell r="G43">
            <v>21.01627199053091</v>
          </cell>
          <cell r="H43">
            <v>11.924596110196983</v>
          </cell>
          <cell r="I43">
            <v>1.2377534263417589</v>
          </cell>
          <cell r="J43">
            <v>13.014696159634841</v>
          </cell>
          <cell r="K43">
            <v>21.279337608135982</v>
          </cell>
          <cell r="L43">
            <v>-4.1817899325133574</v>
          </cell>
          <cell r="M43">
            <v>0.49463171837988984</v>
          </cell>
          <cell r="O43">
            <v>9.6134568551054222</v>
          </cell>
          <cell r="Q43">
            <v>11.037030952845093</v>
          </cell>
          <cell r="S43">
            <v>6.3042987832864661</v>
          </cell>
          <cell r="T43">
            <v>4.1341121378989154</v>
          </cell>
          <cell r="U43">
            <v>7.7209932499892719</v>
          </cell>
          <cell r="V43">
            <v>8.5204138648357741</v>
          </cell>
          <cell r="W43">
            <v>8.4204410618754721</v>
          </cell>
          <cell r="X43">
            <v>8.9684788132994075</v>
          </cell>
          <cell r="AA43">
            <v>7.3447896518642173</v>
          </cell>
        </row>
        <row r="44">
          <cell r="B44" t="str">
            <v>Growth of imports  (US dollar terms, in percent)</v>
          </cell>
          <cell r="D44">
            <v>-16.186702425684775</v>
          </cell>
          <cell r="E44">
            <v>17.655370592634668</v>
          </cell>
          <cell r="F44">
            <v>-22.311086400667534</v>
          </cell>
          <cell r="G44">
            <v>25.182903457299165</v>
          </cell>
          <cell r="H44">
            <v>23.239793326981161</v>
          </cell>
          <cell r="I44">
            <v>11.689572728856778</v>
          </cell>
          <cell r="J44">
            <v>10.301803410041877</v>
          </cell>
          <cell r="K44">
            <v>22.586493830100252</v>
          </cell>
          <cell r="L44">
            <v>-1.3735196335638356</v>
          </cell>
          <cell r="M44">
            <v>-0.70285626144138691</v>
          </cell>
          <cell r="O44">
            <v>7.0081772624556375</v>
          </cell>
          <cell r="Q44">
            <v>16.699736153228454</v>
          </cell>
          <cell r="S44">
            <v>4.6246820929563226</v>
          </cell>
          <cell r="T44">
            <v>8.8785906895234135</v>
          </cell>
          <cell r="U44">
            <v>8.6016865550341706</v>
          </cell>
          <cell r="V44">
            <v>8.4824337217028969</v>
          </cell>
          <cell r="W44">
            <v>8.4939431563792347</v>
          </cell>
          <cell r="X44">
            <v>8.4801178771137131</v>
          </cell>
          <cell r="AA44">
            <v>7.9269090154516251</v>
          </cell>
        </row>
        <row r="45">
          <cell r="B45" t="str">
            <v xml:space="preserve">Current account balance, excluding interest payments </v>
          </cell>
          <cell r="D45">
            <v>-3.0911403405228386</v>
          </cell>
          <cell r="E45">
            <v>-4.2433900009100416</v>
          </cell>
          <cell r="F45">
            <v>4.1925967455261368</v>
          </cell>
          <cell r="G45">
            <v>3.319142366718844</v>
          </cell>
          <cell r="H45">
            <v>1.244114132943114</v>
          </cell>
          <cell r="I45">
            <v>-0.8531017839225522</v>
          </cell>
          <cell r="J45">
            <v>-0.21794015361399607</v>
          </cell>
          <cell r="K45">
            <v>-0.78657133100194698</v>
          </cell>
          <cell r="L45">
            <v>-0.82781349110010505</v>
          </cell>
          <cell r="M45">
            <v>-0.56915382870300568</v>
          </cell>
          <cell r="O45">
            <v>-0.18332576845863913</v>
          </cell>
          <cell r="Q45">
            <v>2.5770569714646832</v>
          </cell>
          <cell r="S45">
            <v>-0.26758260073971502</v>
          </cell>
          <cell r="T45">
            <v>-0.87109282685465672</v>
          </cell>
          <cell r="U45">
            <v>-0.78304582404535927</v>
          </cell>
          <cell r="V45">
            <v>-0.78826652733512448</v>
          </cell>
          <cell r="W45">
            <v>-0.86394676288675132</v>
          </cell>
          <cell r="X45">
            <v>-0.81438624000576743</v>
          </cell>
          <cell r="AA45">
            <v>-0.73138679697789577</v>
          </cell>
        </row>
        <row r="46">
          <cell r="B46" t="str">
            <v xml:space="preserve">Net non-debt creating capital inflows </v>
          </cell>
          <cell r="D46">
            <v>3.7587261409853001</v>
          </cell>
          <cell r="E46">
            <v>2.8810277034106733</v>
          </cell>
          <cell r="F46">
            <v>3.1201576139771774</v>
          </cell>
          <cell r="G46">
            <v>3.2857756269976317</v>
          </cell>
          <cell r="H46">
            <v>3.612389658732003</v>
          </cell>
          <cell r="I46">
            <v>1.7478112652211142</v>
          </cell>
          <cell r="J46">
            <v>2.2370170941375536</v>
          </cell>
          <cell r="K46">
            <v>1.8175004527825667</v>
          </cell>
          <cell r="L46">
            <v>3.2475449867511399</v>
          </cell>
          <cell r="M46">
            <v>1.4628376604759876</v>
          </cell>
          <cell r="O46">
            <v>2.7170788203471146</v>
          </cell>
          <cell r="Q46">
            <v>0.83220415367493195</v>
          </cell>
          <cell r="S46">
            <v>1.4794794838447756</v>
          </cell>
          <cell r="T46">
            <v>1.5791153331554699</v>
          </cell>
          <cell r="U46">
            <v>1.6177970590720876</v>
          </cell>
          <cell r="V46">
            <v>1.6160687581681108</v>
          </cell>
          <cell r="W46">
            <v>1.6140124019239743</v>
          </cell>
          <cell r="X46">
            <v>1.6117344648541607</v>
          </cell>
          <cell r="AA46">
            <v>1.58636791683643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2005-09 4/</v>
          </cell>
          <cell r="S52">
            <v>29.253363303090886</v>
          </cell>
          <cell r="T52">
            <v>26.829121425710696</v>
          </cell>
          <cell r="U52">
            <v>24.465511452504519</v>
          </cell>
          <cell r="V52">
            <v>22.096976641999596</v>
          </cell>
          <cell r="W52">
            <v>19.598552866887015</v>
          </cell>
          <cell r="X52">
            <v>16.11204591087651</v>
          </cell>
          <cell r="AA52">
            <v>-2.5009960002421492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-0.87403961548090103</v>
          </cell>
        </row>
        <row r="54">
          <cell r="B54" t="str">
            <v>A3. Selected variables are consistent with market forecast in 2005-09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-0.87403961548090103</v>
          </cell>
        </row>
        <row r="56">
          <cell r="B56" t="str">
            <v>B. Bound Tests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B1. Nominal interest rate is at historical average plus two standard deviations in 2005 and 2006</v>
          </cell>
          <cell r="S58">
            <v>29.253363303090886</v>
          </cell>
          <cell r="T58">
            <v>29.70495068237398</v>
          </cell>
          <cell r="U58">
            <v>29.89291328310183</v>
          </cell>
          <cell r="V58">
            <v>29.859133545512876</v>
          </cell>
          <cell r="W58">
            <v>29.721557518217566</v>
          </cell>
          <cell r="X58">
            <v>28.439385204049614</v>
          </cell>
          <cell r="AA58">
            <v>-0.84629113260354516</v>
          </cell>
        </row>
        <row r="59">
          <cell r="B59" t="str">
            <v>B2. Real GDP growth is at historical average minus two standard deviations in 2005 and 2006</v>
          </cell>
          <cell r="S59">
            <v>29.253363303090886</v>
          </cell>
          <cell r="T59">
            <v>31.736189573570137</v>
          </cell>
          <cell r="U59">
            <v>34.462546915320878</v>
          </cell>
          <cell r="V59">
            <v>34.220760665535913</v>
          </cell>
          <cell r="W59">
            <v>33.837001556731181</v>
          </cell>
          <cell r="X59">
            <v>32.089193071931241</v>
          </cell>
          <cell r="AA59">
            <v>-1.0687904914107338</v>
          </cell>
        </row>
        <row r="60">
          <cell r="B60" t="str">
            <v>B3. Change in US dollar GDP deflator is at historical average minus two standard deviations in 2005 and 2006</v>
          </cell>
          <cell r="S60">
            <v>29.253363303090886</v>
          </cell>
          <cell r="T60">
            <v>36.799868785785165</v>
          </cell>
          <cell r="U60">
            <v>46.120544692763907</v>
          </cell>
          <cell r="V60">
            <v>45.501567125655136</v>
          </cell>
          <cell r="W60">
            <v>44.656576952873891</v>
          </cell>
          <cell r="X60">
            <v>41.978512195684587</v>
          </cell>
          <cell r="AA60">
            <v>-1.482291751928845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38.098477745884622</v>
          </cell>
          <cell r="V61">
            <v>38.32900903911829</v>
          </cell>
          <cell r="W61">
            <v>38.442697684406475</v>
          </cell>
          <cell r="X61">
            <v>37.39525402354576</v>
          </cell>
          <cell r="AA61">
            <v>-0.60524478004672666</v>
          </cell>
        </row>
        <row r="62">
          <cell r="B62" t="str">
            <v>B5. Combination of B1-B4 using one standard deviation shocks</v>
          </cell>
          <cell r="S62">
            <v>29.253363303090886</v>
          </cell>
          <cell r="T62">
            <v>35.809844075229918</v>
          </cell>
          <cell r="U62">
            <v>43.414313586114815</v>
          </cell>
          <cell r="V62">
            <v>43.466712158062009</v>
          </cell>
          <cell r="W62">
            <v>43.374092436592917</v>
          </cell>
          <cell r="X62">
            <v>41.729527887364398</v>
          </cell>
          <cell r="AA62">
            <v>-1.0535507054529378</v>
          </cell>
        </row>
        <row r="63">
          <cell r="B63" t="str">
            <v>B6. One time 30 percent nominal depreciation in 2005</v>
          </cell>
          <cell r="S63">
            <v>29.253363303090886</v>
          </cell>
          <cell r="T63">
            <v>40.561433172933505</v>
          </cell>
          <cell r="U63">
            <v>39.974736519214531</v>
          </cell>
          <cell r="V63">
            <v>39.543951900023217</v>
          </cell>
          <cell r="W63">
            <v>38.930531279665985</v>
          </cell>
          <cell r="X63">
            <v>36.724989019945198</v>
          </cell>
          <cell r="AA63">
            <v>-1.2750031930061665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1/ Derived as [r - g - r(1+g) + ea(1+r)]/(1+g+r+gr) times previous period debt stock, with r = nominal effective interest rate on external debt; r = change in domestic GDP deflator in US dollar terms, </v>
          </cell>
        </row>
        <row r="67">
          <cell r="B67" t="str">
            <v>g = real GDP growth rate, e = nominal appreciation (increase in dollar value of domestic currency), and a = share of domestic-currency denominated debt in total external debt.</v>
          </cell>
        </row>
        <row r="68">
          <cell r="B68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9">
          <cell r="B69" t="str">
            <v xml:space="preserve">and rising inflation (based on GDP deflator). </v>
          </cell>
        </row>
        <row r="70">
          <cell r="B70" t="str">
            <v xml:space="preserve">3/ Defined as current account deficit, plus amortization on medium- and long-term debt, plus short-term debt at end of previous period. </v>
          </cell>
        </row>
        <row r="71">
          <cell r="B71" t="str">
            <v>4/ The key variables include real GDP growth; nominal interest rate; dollar deflator growth; and both non-interest current account and non-debt inflows in percent of GDP.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non-debt inflows in percent of GDP) remain </v>
          </cell>
        </row>
      </sheetData>
      <sheetData sheetId="3"/>
      <sheetData sheetId="4">
        <row r="2">
          <cell r="B2" t="str">
            <v>Table --. Country: External Sustainability Framework--Gross External Financing Need, 2000-2010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>
        <row r="2">
          <cell r="B2" t="str">
            <v>Table --. Country: External Sustainability Framework--Gross External Financing Need, 2000-2010</v>
          </cell>
        </row>
      </sheetData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/>
      <sheetData sheetId="1"/>
      <sheetData sheetId="2"/>
      <sheetData sheetId="3">
        <row r="17">
          <cell r="F17" t="str">
            <v>TOTAL CREDITS @ APRIL 2019</v>
          </cell>
          <cell r="G17">
            <v>15694.14</v>
          </cell>
        </row>
        <row r="18">
          <cell r="F18" t="str">
            <v>TOP 100 CUSTOMERS</v>
          </cell>
          <cell r="G18">
            <v>7444.51</v>
          </cell>
        </row>
        <row r="19">
          <cell r="F19" t="str">
            <v>TOP 50 CUSTOMERS</v>
          </cell>
          <cell r="G19">
            <v>5613.28</v>
          </cell>
        </row>
        <row r="20">
          <cell r="F20" t="str">
            <v>TOP 20 CUSTOMERS</v>
          </cell>
          <cell r="G20">
            <v>3871.77</v>
          </cell>
        </row>
        <row r="21">
          <cell r="F21" t="str">
            <v>TOP 10 CUSTOMERS</v>
          </cell>
          <cell r="G21">
            <v>2856.69</v>
          </cell>
        </row>
        <row r="22">
          <cell r="F22" t="str">
            <v>TOP 5 CUSTOMERS</v>
          </cell>
          <cell r="G22">
            <v>2035.11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INDEX"/>
      <sheetName val="CPICOMP"/>
      <sheetName val="INSINDEX"/>
      <sheetName val="INSPERCHG"/>
      <sheetName val="Receitas por entidade"/>
      <sheetName val="NGCPI"/>
    </sheetNames>
    <sheetDataSet>
      <sheetData sheetId="0" refreshError="1">
        <row r="203">
          <cell r="B203">
            <v>1987</v>
          </cell>
          <cell r="K203">
            <v>0.55710306406684396</v>
          </cell>
          <cell r="O203">
            <v>15.680410168767377</v>
          </cell>
        </row>
        <row r="204">
          <cell r="K204">
            <v>-0.14773776546630479</v>
          </cell>
          <cell r="O204">
            <v>13.069845253032231</v>
          </cell>
        </row>
        <row r="205">
          <cell r="K205">
            <v>0.25892361753281357</v>
          </cell>
          <cell r="O205">
            <v>14.560439560439576</v>
          </cell>
        </row>
        <row r="206">
          <cell r="K206">
            <v>0.14757424829365817</v>
          </cell>
          <cell r="O206">
            <v>14.006719865602669</v>
          </cell>
        </row>
        <row r="207">
          <cell r="K207">
            <v>1.1235955056179803</v>
          </cell>
          <cell r="O207">
            <v>10.307414104882451</v>
          </cell>
        </row>
        <row r="208">
          <cell r="K208">
            <v>0.60109289617484851</v>
          </cell>
          <cell r="O208">
            <v>9.0209238057638697</v>
          </cell>
        </row>
        <row r="209">
          <cell r="K209">
            <v>1.9373528879232493</v>
          </cell>
          <cell r="O209">
            <v>7.5248281130633643</v>
          </cell>
        </row>
        <row r="210">
          <cell r="K210">
            <v>0.74600355239786698</v>
          </cell>
          <cell r="O210">
            <v>5.1538746755653841</v>
          </cell>
        </row>
        <row r="211">
          <cell r="K211">
            <v>1.6748942172073233</v>
          </cell>
          <cell r="O211">
            <v>6.4022140221401402</v>
          </cell>
        </row>
        <row r="212">
          <cell r="K212">
            <v>1.0750823651811903</v>
          </cell>
          <cell r="O212">
            <v>8.9940164547493531</v>
          </cell>
        </row>
        <row r="213">
          <cell r="K213">
            <v>1.2523588951792952</v>
          </cell>
          <cell r="O213">
            <v>9.84552391587561</v>
          </cell>
        </row>
        <row r="214">
          <cell r="K214">
            <v>0.10166045408335211</v>
          </cell>
          <cell r="O214">
            <v>9.7121634168986901</v>
          </cell>
        </row>
        <row r="215">
          <cell r="B215">
            <v>1988</v>
          </cell>
          <cell r="K215">
            <v>3.4867975626269532</v>
          </cell>
          <cell r="O215">
            <v>12.908587257617654</v>
          </cell>
        </row>
        <row r="216">
          <cell r="K216">
            <v>6.2031356509884228</v>
          </cell>
          <cell r="O216">
            <v>20.089878189410548</v>
          </cell>
        </row>
        <row r="217">
          <cell r="K217">
            <v>2.9525032092426073</v>
          </cell>
          <cell r="O217">
            <v>23.316240825178426</v>
          </cell>
        </row>
        <row r="218">
          <cell r="K218">
            <v>7.2942643391521234</v>
          </cell>
          <cell r="O218">
            <v>32.116283791393684</v>
          </cell>
        </row>
        <row r="219">
          <cell r="K219">
            <v>4.9970947123765264</v>
          </cell>
          <cell r="O219">
            <v>37.176945627111515</v>
          </cell>
        </row>
        <row r="220">
          <cell r="K220">
            <v>2.6009961261759917</v>
          </cell>
          <cell r="O220">
            <v>39.903959904426436</v>
          </cell>
        </row>
        <row r="221">
          <cell r="K221">
            <v>4.6925566343041902</v>
          </cell>
          <cell r="O221">
            <v>43.685340365482858</v>
          </cell>
        </row>
        <row r="222">
          <cell r="K222">
            <v>1.2879958784131951</v>
          </cell>
          <cell r="O222">
            <v>44.458337299286676</v>
          </cell>
        </row>
        <row r="223">
          <cell r="K223">
            <v>0.55951169888097674</v>
          </cell>
          <cell r="O223">
            <v>42.87361665324498</v>
          </cell>
        </row>
        <row r="224">
          <cell r="K224">
            <v>-2.9337379868487501</v>
          </cell>
          <cell r="O224">
            <v>37.206990925072844</v>
          </cell>
        </row>
        <row r="225">
          <cell r="K225">
            <v>2.3970818134444905</v>
          </cell>
          <cell r="O225">
            <v>38.758204040223454</v>
          </cell>
        </row>
        <row r="226">
          <cell r="K226">
            <v>0.25445292620864812</v>
          </cell>
          <cell r="O226">
            <v>38.970000816888287</v>
          </cell>
        </row>
        <row r="227">
          <cell r="B227">
            <v>1989</v>
          </cell>
          <cell r="K227">
            <v>11.827411167512691</v>
          </cell>
          <cell r="O227">
            <v>50.170415814587614</v>
          </cell>
        </row>
        <row r="228">
          <cell r="K228">
            <v>5.7648660916931327</v>
          </cell>
          <cell r="O228">
            <v>49.550706033376102</v>
          </cell>
        </row>
        <row r="229">
          <cell r="K229">
            <v>7.8969957081545195</v>
          </cell>
          <cell r="O229">
            <v>56.733167082294258</v>
          </cell>
        </row>
        <row r="230">
          <cell r="K230">
            <v>7.6372315035799554</v>
          </cell>
          <cell r="O230">
            <v>57.234166182452071</v>
          </cell>
        </row>
        <row r="231">
          <cell r="K231">
            <v>3.9911308203991025</v>
          </cell>
          <cell r="O231">
            <v>55.727725511898171</v>
          </cell>
        </row>
        <row r="232">
          <cell r="K232">
            <v>5.6503198294243218</v>
          </cell>
          <cell r="O232">
            <v>60.355987055016193</v>
          </cell>
        </row>
        <row r="233">
          <cell r="K233">
            <v>-2.4217961654893982</v>
          </cell>
          <cell r="O233">
            <v>49.459041731066478</v>
          </cell>
        </row>
        <row r="234">
          <cell r="K234">
            <v>-0.79283005860049105</v>
          </cell>
          <cell r="O234">
            <v>46.388606307222787</v>
          </cell>
        </row>
        <row r="235">
          <cell r="K235">
            <v>-0.41695621959694229</v>
          </cell>
          <cell r="O235">
            <v>44.967121901871529</v>
          </cell>
        </row>
        <row r="236">
          <cell r="K236">
            <v>-0.5233775296580645</v>
          </cell>
          <cell r="O236">
            <v>48.56696195935384</v>
          </cell>
        </row>
        <row r="237">
          <cell r="K237">
            <v>-0.42090494563312708</v>
          </cell>
          <cell r="O237">
            <v>44.47837150127225</v>
          </cell>
        </row>
        <row r="238">
          <cell r="K238">
            <v>0.3874603733709181</v>
          </cell>
          <cell r="O238">
            <v>44.670050761421322</v>
          </cell>
        </row>
        <row r="239">
          <cell r="B239" t="str">
            <v>1990</v>
          </cell>
          <cell r="K239">
            <v>-1.0175438596491171</v>
          </cell>
          <cell r="O239">
            <v>28.052655469813903</v>
          </cell>
        </row>
        <row r="240">
          <cell r="K240">
            <v>1.0280042538106882</v>
          </cell>
          <cell r="O240">
            <v>22.317596566523612</v>
          </cell>
        </row>
        <row r="241">
          <cell r="K241">
            <v>0.59649122807017285</v>
          </cell>
          <cell r="O241">
            <v>14.041368337311045</v>
          </cell>
        </row>
        <row r="242">
          <cell r="K242">
            <v>1.6393442622950838</v>
          </cell>
          <cell r="O242">
            <v>7.6866223207686435</v>
          </cell>
        </row>
        <row r="243">
          <cell r="K243">
            <v>1.7158544955387711</v>
          </cell>
          <cell r="O243">
            <v>5.3304904051172608</v>
          </cell>
        </row>
        <row r="244">
          <cell r="B244" t="str">
            <v xml:space="preserve"> </v>
          </cell>
          <cell r="K244">
            <v>0.57354925775980892</v>
          </cell>
          <cell r="O244">
            <v>0.26908846283215659</v>
          </cell>
        </row>
        <row r="245">
          <cell r="K245">
            <v>0.63737001006372029</v>
          </cell>
          <cell r="O245">
            <v>3.4126163391933639</v>
          </cell>
        </row>
        <row r="246">
          <cell r="K246">
            <v>0.10000000000001119</v>
          </cell>
          <cell r="O246">
            <v>4.3432939541348192</v>
          </cell>
        </row>
        <row r="247">
          <cell r="K247">
            <v>-2.0313020313020402</v>
          </cell>
          <cell r="O247">
            <v>2.6517794836008246</v>
          </cell>
        </row>
        <row r="248">
          <cell r="K248">
            <v>-0.67980965329708098</v>
          </cell>
          <cell r="O248">
            <v>2.4903542616625529</v>
          </cell>
        </row>
        <row r="249">
          <cell r="K249">
            <v>-6.8446269678301697E-2</v>
          </cell>
          <cell r="O249">
            <v>2.8531172948221384</v>
          </cell>
        </row>
        <row r="250">
          <cell r="K250">
            <v>1.0616438356164437</v>
          </cell>
          <cell r="O250">
            <v>3.5438596491228047</v>
          </cell>
        </row>
        <row r="251">
          <cell r="B251" t="str">
            <v>1991</v>
          </cell>
          <cell r="K251">
            <v>-0.57607590647239526</v>
          </cell>
          <cell r="O251">
            <v>4.0056717476072201</v>
          </cell>
        </row>
        <row r="252">
          <cell r="K252">
            <v>4.1581458759373024</v>
          </cell>
          <cell r="O252">
            <v>7.2280701754386056</v>
          </cell>
        </row>
        <row r="253">
          <cell r="K253">
            <v>0.45811518324605505</v>
          </cell>
          <cell r="O253">
            <v>7.0805720265085581</v>
          </cell>
        </row>
        <row r="254">
          <cell r="K254">
            <v>3.1596091205211785</v>
          </cell>
          <cell r="O254">
            <v>8.6822237474262209</v>
          </cell>
        </row>
        <row r="255">
          <cell r="K255">
            <v>4.0101041995579401</v>
          </cell>
          <cell r="O255">
            <v>11.133603238866407</v>
          </cell>
        </row>
        <row r="256">
          <cell r="B256" t="str">
            <v xml:space="preserve"> </v>
          </cell>
          <cell r="K256">
            <v>2.0947176684881663</v>
          </cell>
          <cell r="O256">
            <v>12.814491781281445</v>
          </cell>
        </row>
        <row r="257">
          <cell r="K257">
            <v>0.71364852809989721</v>
          </cell>
          <cell r="O257">
            <v>12.9</v>
          </cell>
        </row>
        <row r="258">
          <cell r="K258">
            <v>2.0076764098021949</v>
          </cell>
          <cell r="O258">
            <v>15.051615051615052</v>
          </cell>
        </row>
        <row r="259">
          <cell r="K259">
            <v>-1.157742402315487</v>
          </cell>
          <cell r="O259">
            <v>16.077498300475867</v>
          </cell>
        </row>
        <row r="260">
          <cell r="K260">
            <v>1.0541727672035206</v>
          </cell>
          <cell r="O260">
            <v>18.104038329911031</v>
          </cell>
        </row>
        <row r="261">
          <cell r="K261">
            <v>0.89829035062298779</v>
          </cell>
          <cell r="O261">
            <v>19.246575342465743</v>
          </cell>
        </row>
        <row r="262">
          <cell r="K262">
            <v>4.2791499138426392</v>
          </cell>
          <cell r="O262">
            <v>23.043036258895278</v>
          </cell>
        </row>
        <row r="263">
          <cell r="B263" t="str">
            <v>1/92</v>
          </cell>
          <cell r="K263">
            <v>4.0484714954557965</v>
          </cell>
          <cell r="O263">
            <v>28.766189502385831</v>
          </cell>
          <cell r="S263">
            <v>15.039151157512487</v>
          </cell>
        </row>
        <row r="264">
          <cell r="K264">
            <v>2.1439915299100054</v>
          </cell>
          <cell r="O264">
            <v>26.276178010471195</v>
          </cell>
          <cell r="S264">
            <v>16.635640548316122</v>
          </cell>
        </row>
        <row r="265">
          <cell r="K265">
            <v>5.4159108577351844</v>
          </cell>
          <cell r="O265">
            <v>32.508143322475583</v>
          </cell>
          <cell r="S265">
            <v>18.770507894663059</v>
          </cell>
        </row>
        <row r="266">
          <cell r="K266">
            <v>7.4237954768928249</v>
          </cell>
          <cell r="O266">
            <v>37.985475213135466</v>
          </cell>
          <cell r="S266">
            <v>21.283764967975529</v>
          </cell>
        </row>
        <row r="267">
          <cell r="K267">
            <v>4.6681922196796233</v>
          </cell>
          <cell r="O267">
            <v>38.858530661809354</v>
          </cell>
          <cell r="S267">
            <v>23.711368653421651</v>
          </cell>
        </row>
        <row r="268">
          <cell r="B268" t="str">
            <v xml:space="preserve"> </v>
          </cell>
          <cell r="K268">
            <v>9.1604722343681786</v>
          </cell>
          <cell r="O268">
            <v>48.46862920011894</v>
          </cell>
          <cell r="S268">
            <v>26.871825678553908</v>
          </cell>
        </row>
        <row r="269">
          <cell r="B269" t="str">
            <v>7/92</v>
          </cell>
          <cell r="K269">
            <v>3.8654115762067009</v>
          </cell>
          <cell r="O269">
            <v>53.114850900501942</v>
          </cell>
          <cell r="S269">
            <v>30.406117430895186</v>
          </cell>
        </row>
        <row r="270">
          <cell r="K270">
            <v>2.4874662553027393</v>
          </cell>
          <cell r="O270">
            <v>53.835021707670052</v>
          </cell>
          <cell r="S270">
            <v>33.797816395718236</v>
          </cell>
        </row>
        <row r="271">
          <cell r="K271">
            <v>-0.48918156161806836</v>
          </cell>
          <cell r="O271">
            <v>54.875549048316245</v>
          </cell>
          <cell r="S271">
            <v>37.069647282121586</v>
          </cell>
        </row>
        <row r="272">
          <cell r="K272">
            <v>-0.43486481376441288</v>
          </cell>
          <cell r="O272">
            <v>52.59345117357288</v>
          </cell>
          <cell r="S272">
            <v>39.903283675220358</v>
          </cell>
        </row>
        <row r="273">
          <cell r="K273">
            <v>0.79756931257120023</v>
          </cell>
          <cell r="O273">
            <v>52.441125789775981</v>
          </cell>
          <cell r="S273">
            <v>42.567584881486241</v>
          </cell>
        </row>
        <row r="274">
          <cell r="K274">
            <v>1.7897513187641323</v>
          </cell>
          <cell r="O274">
            <v>48.801982924814084</v>
          </cell>
          <cell r="S274">
            <v>44.588842715023326</v>
          </cell>
        </row>
        <row r="275">
          <cell r="B275" t="str">
            <v>1993</v>
          </cell>
          <cell r="K275">
            <v>4.7936331667592258</v>
          </cell>
          <cell r="O275">
            <v>49.867654843832732</v>
          </cell>
          <cell r="S275">
            <v>46.225554267676159</v>
          </cell>
        </row>
        <row r="276">
          <cell r="K276">
            <v>5.2808194984104606</v>
          </cell>
          <cell r="O276">
            <v>54.470069966312536</v>
          </cell>
          <cell r="S276">
            <v>48.46923969820083</v>
          </cell>
        </row>
        <row r="277">
          <cell r="K277">
            <v>6.3579936252306624</v>
          </cell>
          <cell r="O277">
            <v>55.850540806293012</v>
          </cell>
          <cell r="S277">
            <v>50.335301062573798</v>
          </cell>
        </row>
        <row r="278">
          <cell r="K278">
            <v>6.7823343848580464</v>
          </cell>
          <cell r="O278">
            <v>54.919908466819223</v>
          </cell>
          <cell r="S278">
            <v>51.693339150001158</v>
          </cell>
        </row>
        <row r="279">
          <cell r="K279">
            <v>9.1875923190546605</v>
          </cell>
          <cell r="O279">
            <v>61.609094884127693</v>
          </cell>
          <cell r="S279">
            <v>53.647982512881121</v>
          </cell>
        </row>
        <row r="280">
          <cell r="B280" t="str">
            <v xml:space="preserve"> </v>
          </cell>
          <cell r="K280">
            <v>5.6006493506493449</v>
          </cell>
          <cell r="O280">
            <v>56.338874424193875</v>
          </cell>
          <cell r="S280">
            <v>54.312033230742699</v>
          </cell>
        </row>
        <row r="281">
          <cell r="B281" t="str">
            <v>7/93</v>
          </cell>
          <cell r="K281">
            <v>3.561363054060962</v>
          </cell>
          <cell r="O281">
            <v>55.881218665638244</v>
          </cell>
          <cell r="S281">
            <v>54.564667854626812</v>
          </cell>
        </row>
        <row r="282">
          <cell r="K282">
            <v>1.9544779811974333</v>
          </cell>
          <cell r="O282">
            <v>55.070555032925682</v>
          </cell>
          <cell r="S282">
            <v>54.668608595028111</v>
          </cell>
        </row>
        <row r="283">
          <cell r="K283">
            <v>1.6136859985440344</v>
          </cell>
          <cell r="O283">
            <v>58.347513707695221</v>
          </cell>
          <cell r="S283">
            <v>55.029233017924462</v>
          </cell>
        </row>
        <row r="284">
          <cell r="K284">
            <v>-0.16716417910447312</v>
          </cell>
          <cell r="O284">
            <v>58.773262438283311</v>
          </cell>
          <cell r="S284">
            <v>55.55183884335915</v>
          </cell>
        </row>
        <row r="285">
          <cell r="K285">
            <v>1.8538452338237033</v>
          </cell>
          <cell r="O285">
            <v>60.437076111529777</v>
          </cell>
          <cell r="S285">
            <v>56.21259233963012</v>
          </cell>
        </row>
        <row r="286">
          <cell r="K286">
            <v>2.3132926256458353</v>
          </cell>
          <cell r="O286">
            <v>61.262261706459384</v>
          </cell>
          <cell r="S286">
            <v>57.156543399118597</v>
          </cell>
        </row>
        <row r="287">
          <cell r="B287" t="str">
            <v>1994</v>
          </cell>
          <cell r="K287">
            <v>2.5134855962355207</v>
          </cell>
          <cell r="O287">
            <v>57.753444012716358</v>
          </cell>
          <cell r="S287">
            <v>57.677972104632921</v>
          </cell>
        </row>
        <row r="288">
          <cell r="K288">
            <v>5.6202418271383614</v>
          </cell>
          <cell r="O288">
            <v>58.262036571045115</v>
          </cell>
          <cell r="S288">
            <v>57.936314032087296</v>
          </cell>
        </row>
        <row r="289">
          <cell r="K289">
            <v>1.2825948696205236</v>
          </cell>
          <cell r="O289">
            <v>50.709779179810724</v>
          </cell>
          <cell r="S289">
            <v>57.349961518526094</v>
          </cell>
        </row>
        <row r="290">
          <cell r="K290">
            <v>6.7817896389325005</v>
          </cell>
          <cell r="O290">
            <v>50.709010339734121</v>
          </cell>
          <cell r="S290">
            <v>56.83018753689435</v>
          </cell>
        </row>
        <row r="291">
          <cell r="K291">
            <v>3.9890228364206637</v>
          </cell>
          <cell r="O291">
            <v>43.533549783549773</v>
          </cell>
          <cell r="S291">
            <v>55.086012920084194</v>
          </cell>
        </row>
        <row r="292">
          <cell r="B292" t="str">
            <v xml:space="preserve"> </v>
          </cell>
          <cell r="K292">
            <v>4.1564561734212857</v>
          </cell>
          <cell r="O292">
            <v>41.570586728157807</v>
          </cell>
          <cell r="S292">
            <v>53.527295043097432</v>
          </cell>
        </row>
        <row r="293">
          <cell r="B293" t="str">
            <v>7/94</v>
          </cell>
          <cell r="K293">
            <v>7.2663107411094163</v>
          </cell>
          <cell r="O293">
            <v>46.635329045027227</v>
          </cell>
          <cell r="S293">
            <v>52.616762292884324</v>
          </cell>
        </row>
        <row r="294">
          <cell r="K294">
            <v>8.6553062257465729</v>
          </cell>
          <cell r="O294">
            <v>56.272749332686224</v>
          </cell>
          <cell r="S294">
            <v>52.837222501709171</v>
          </cell>
        </row>
        <row r="295">
          <cell r="K295">
            <v>4.1537267080745233</v>
          </cell>
          <cell r="O295">
            <v>60.179104477611943</v>
          </cell>
          <cell r="S295">
            <v>53.238472130903467</v>
          </cell>
        </row>
        <row r="296">
          <cell r="K296">
            <v>2.50465896384644</v>
          </cell>
          <cell r="O296">
            <v>64.465972969740434</v>
          </cell>
          <cell r="S296">
            <v>54.01175571059926</v>
          </cell>
        </row>
        <row r="297">
          <cell r="K297">
            <v>6.1668242309650401</v>
          </cell>
          <cell r="O297">
            <v>71.430248943165807</v>
          </cell>
          <cell r="S297">
            <v>55.326076951399081</v>
          </cell>
        </row>
        <row r="298">
          <cell r="K298">
            <v>5.493526953900929</v>
          </cell>
          <cell r="O298">
            <v>76.758866062205897</v>
          </cell>
          <cell r="S298">
            <v>57.040411429584779</v>
          </cell>
        </row>
        <row r="299">
          <cell r="B299" t="str">
            <v>1995</v>
          </cell>
          <cell r="K299">
            <v>3.8374131549899548</v>
          </cell>
          <cell r="O299">
            <v>79.04164800716525</v>
          </cell>
          <cell r="S299">
            <v>59.099174260899325</v>
          </cell>
        </row>
        <row r="300">
          <cell r="K300">
            <v>4.5897948974487068</v>
          </cell>
          <cell r="O300">
            <v>77.29489082043672</v>
          </cell>
          <cell r="S300">
            <v>60.920950858557219</v>
          </cell>
        </row>
        <row r="301">
          <cell r="K301">
            <v>3.5692933157957629</v>
          </cell>
          <cell r="O301">
            <v>81.297749869178432</v>
          </cell>
          <cell r="S301">
            <v>63.510680774605689</v>
          </cell>
        </row>
        <row r="302">
          <cell r="K302">
            <v>8.9822778964382621</v>
          </cell>
          <cell r="O302">
            <v>85.033813584239937</v>
          </cell>
          <cell r="S302">
            <v>66.466563076061917</v>
          </cell>
        </row>
        <row r="303">
          <cell r="K303">
            <v>6.1602839133428677</v>
          </cell>
          <cell r="O303">
            <v>88.897266729500473</v>
          </cell>
          <cell r="S303">
            <v>70.281098183111652</v>
          </cell>
        </row>
        <row r="304">
          <cell r="B304" t="str">
            <v xml:space="preserve"> </v>
          </cell>
          <cell r="K304">
            <v>4.5254964574393819</v>
          </cell>
          <cell r="O304">
            <v>89.566555062890259</v>
          </cell>
          <cell r="S304">
            <v>74.253243213779569</v>
          </cell>
        </row>
        <row r="305">
          <cell r="B305" t="str">
            <v>7/95</v>
          </cell>
          <cell r="O305">
            <v>82.579719925763456</v>
          </cell>
          <cell r="S305">
            <v>77.081320380162694</v>
          </cell>
        </row>
        <row r="306">
          <cell r="O306">
            <v>73.959627329192543</v>
          </cell>
          <cell r="S306">
            <v>78.189460180277479</v>
          </cell>
        </row>
        <row r="307">
          <cell r="O307">
            <v>69.877003354453976</v>
          </cell>
          <cell r="S307">
            <v>78.507820342605498</v>
          </cell>
        </row>
        <row r="308">
          <cell r="O308">
            <v>61.631881317722346</v>
          </cell>
          <cell r="S308">
            <v>77.618412274849916</v>
          </cell>
        </row>
        <row r="309">
          <cell r="O309">
            <v>54.305089389684213</v>
          </cell>
          <cell r="S309">
            <v>75.487603428224332</v>
          </cell>
        </row>
        <row r="310">
          <cell r="O310">
            <v>51.587559249399398</v>
          </cell>
          <cell r="S310">
            <v>72.811518509369378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"/>
      <sheetName val="NOV"/>
    </sheetNames>
    <sheetDataSet>
      <sheetData sheetId="0">
        <row r="3">
          <cell r="M3" t="str">
            <v>CONSVALS</v>
          </cell>
          <cell r="N3" t="str">
            <v>TOTAL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ights"/>
      <sheetName val="PCPIq"/>
      <sheetName val="PCPIm"/>
      <sheetName val="ControlSheet"/>
      <sheetName val="EDNA"/>
      <sheetName val="EERProfile"/>
      <sheetName val="Parallel"/>
      <sheetName val="Nominal"/>
      <sheetName val="Sheet1"/>
      <sheetName val="Sheet2"/>
      <sheetName val="Sheet3"/>
      <sheetName val="Panel1"/>
      <sheetName val="Table1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Nigeria</v>
          </cell>
          <cell r="B2">
            <v>694</v>
          </cell>
          <cell r="K2" t="str">
            <v>IcccPCPIN</v>
          </cell>
          <cell r="M2">
            <v>28856</v>
          </cell>
          <cell r="N2">
            <v>36982</v>
          </cell>
          <cell r="O2">
            <v>1990</v>
          </cell>
          <cell r="P2">
            <v>1990</v>
          </cell>
          <cell r="AA2" t="str">
            <v>ERI</v>
          </cell>
          <cell r="AB2" t="b">
            <v>0</v>
          </cell>
        </row>
        <row r="3">
          <cell r="AA3" t="str">
            <v>PCPI</v>
          </cell>
          <cell r="AB3" t="b">
            <v>0</v>
          </cell>
        </row>
        <row r="4">
          <cell r="AA4" t="str">
            <v>PCPISA</v>
          </cell>
          <cell r="AB4" t="b">
            <v>0</v>
          </cell>
        </row>
        <row r="5">
          <cell r="AA5" t="str">
            <v>ENEER</v>
          </cell>
          <cell r="AB5" t="b">
            <v>0</v>
          </cell>
        </row>
        <row r="6">
          <cell r="AA6" t="str">
            <v>EREER</v>
          </cell>
          <cell r="AB6" t="b">
            <v>0</v>
          </cell>
        </row>
        <row r="7">
          <cell r="AA7" t="str">
            <v>PRPI</v>
          </cell>
          <cell r="AB7" t="b">
            <v>0</v>
          </cell>
        </row>
      </sheetData>
      <sheetData sheetId="6" refreshError="1"/>
      <sheetData sheetId="7" refreshError="1">
        <row r="2">
          <cell r="B2" t="str">
            <v>AFR</v>
          </cell>
        </row>
        <row r="4">
          <cell r="A4" t="str">
            <v>INDEX: 1990 = 100</v>
          </cell>
        </row>
        <row r="6">
          <cell r="A6" t="str">
            <v>Nigeria(694)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BR300"/>
      <sheetName val="NIB 300"/>
      <sheetName val="NIB 309_310_323_800"/>
      <sheetName val="MBRs360_394_620"/>
      <sheetName val="CREDIT SECTORS(MBR580)"/>
      <sheetName val="CBs_ABS"/>
      <sheetName val="NIB_ABS"/>
      <sheetName val="Analytical"/>
      <sheetName val="Analytical (millions)"/>
      <sheetName val="Table 1"/>
      <sheetName val="Table II"/>
      <sheetName val="Table III"/>
      <sheetName val="Table IV"/>
      <sheetName val="Table V"/>
      <sheetName val="Table VI"/>
      <sheetName val="Table VII"/>
      <sheetName val="Table VIII "/>
      <sheetName val="Table VIII REPORT"/>
      <sheetName val="Data_Graph"/>
      <sheetName val="Interbank Liab."/>
      <sheetName val="Claims on Core PS"/>
      <sheetName val="Sectoral Credit (2)"/>
      <sheetName val="Industry Sector"/>
      <sheetName val="Service Sector"/>
      <sheetName val="Sec_Cred_All_"/>
      <sheetName val="Contri_Other Assets"/>
      <sheetName val="Contri_Other Liab"/>
      <sheetName val="Liquid_Ratio (2)"/>
      <sheetName val="Int_Rates"/>
      <sheetName val="Sectoral Cred"/>
      <sheetName val="Claims on PS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geria_Val"/>
      <sheetName val="Raw_1"/>
      <sheetName val="Raw_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Securities-nonbanks"/>
      <sheetName val="SecuritiesDMBs"/>
      <sheetName val="SoundnessInd."/>
      <sheetName val="WETA"/>
      <sheetName val="IN"/>
      <sheetName val="SEC-REDEMP"/>
      <sheetName val="OUT"/>
      <sheetName val="DMB"/>
      <sheetName val="DOMDEBT-M"/>
      <sheetName val="SCRDOMDEBT"/>
      <sheetName val="SCSMSRV"/>
      <sheetName val="SCSCBS"/>
      <sheetName val="SCSMSRVHalfYear"/>
      <sheetName val="MSRV"/>
      <sheetName val="CBS"/>
      <sheetName val="ControlSheet"/>
      <sheetName val="from CBS on DMB"/>
      <sheetName val="Sheet1"/>
      <sheetName val="MSRV-PRG"/>
      <sheetName val="DMB-PRG"/>
      <sheetName val="CBS-PRG"/>
      <sheetName val="EDSS_CBSQ"/>
      <sheetName val="EDSS_DMBQ"/>
      <sheetName val="EDSS_CBSM"/>
      <sheetName val="EDSS_DMBM"/>
      <sheetName val="EDSS_OFIM"/>
      <sheetName val="di_RSRV"/>
      <sheetName val="EDSS_OFIQ"/>
      <sheetName val="di_OFI"/>
      <sheetName val="di_CRDT"/>
      <sheetName val="di_LQDT"/>
      <sheetName val="di_INT"/>
      <sheetName val="SCRMSRV"/>
      <sheetName val="SCRMCDEV"/>
      <sheetName val="SCRCBS"/>
      <sheetName val="SCRDMB"/>
      <sheetName val="SCROFI"/>
      <sheetName val="SCRCRDT"/>
      <sheetName val="SCRLQDT"/>
      <sheetName val="SCRINT"/>
      <sheetName val="SCRRSRV"/>
      <sheetName val="Gvt.Securities-others"/>
      <sheetName val="Annual Interest Rate IFS"/>
      <sheetName val="Quarterly Interest Rate IFS"/>
      <sheetName val="Monetary Authorites IFS"/>
      <sheetName val="Banking Survey IFS"/>
      <sheetName val="CBS IFS"/>
      <sheetName val="Commercial Bank Assets IFS"/>
      <sheetName val="Banking Institution IFS"/>
      <sheetName val="Development Bank IFS"/>
      <sheetName val="Financial Survey IFS"/>
      <sheetName val="Nonbank Institution IFS"/>
      <sheetName val="DOMDEBT-M (old)"/>
      <sheetName val="Interest Rate IFS"/>
      <sheetName val="printMRSV"/>
      <sheetName val="VulnInd"/>
      <sheetName val="Figure X"/>
      <sheetName val="Vuln.ind from CBS"/>
      <sheetName val="FinSoundInd"/>
      <sheetName val="monetary aggregates"/>
      <sheetName val="mon aggreg in percent"/>
      <sheetName val="Chart2"/>
      <sheetName val="Chart3"/>
      <sheetName val="data for monetary dev chart"/>
      <sheetName val="data for Figure 3"/>
      <sheetName val="Figure 3"/>
      <sheetName val="Chart1"/>
      <sheetName val="Chart4"/>
      <sheetName val="Chart5"/>
      <sheetName val="Panel1"/>
      <sheetName val="Sheet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 refreshError="1"/>
      <sheetData sheetId="69" refreshError="1"/>
      <sheetData sheetId="70"/>
      <sheetData sheetId="7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NAL ASSETS TABLE "/>
      <sheetName val="Inflow &amp; Outflow of forex"/>
      <sheetName val="100 exporters"/>
      <sheetName val="Sectoral Utilization of forex"/>
      <sheetName val="External assets"/>
      <sheetName val="Exchange Rate"/>
      <sheetName val="2007 Flows"/>
      <sheetName val="REER"/>
      <sheetName val="Cross Rate"/>
      <sheetName val="DD &amp; SS of FOREx (2)"/>
      <sheetName val="CROSS RATE chart"/>
      <sheetName val="Cross Rates"/>
      <sheetName val="weighted Average Exc rate"/>
      <sheetName val="REER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8"/>
  <sheetViews>
    <sheetView zoomScale="82" zoomScaleNormal="82" workbookViewId="0">
      <pane xSplit="2" ySplit="4" topLeftCell="H9" activePane="bottomRight" state="frozen"/>
      <selection pane="topRight" activeCell="C1" sqref="C1"/>
      <selection pane="bottomLeft" activeCell="A5" sqref="A5"/>
      <selection pane="bottomRight" activeCell="A42" sqref="A42"/>
    </sheetView>
  </sheetViews>
  <sheetFormatPr defaultRowHeight="15.75"/>
  <cols>
    <col min="1" max="1" width="9.140625" style="221"/>
    <col min="2" max="2" width="34.28515625" customWidth="1"/>
    <col min="3" max="3" width="21.42578125" customWidth="1"/>
    <col min="4" max="4" width="18.28515625" customWidth="1"/>
    <col min="5" max="5" width="15.140625" customWidth="1"/>
    <col min="6" max="6" width="17.28515625" customWidth="1"/>
    <col min="7" max="7" width="12.42578125" customWidth="1"/>
    <col min="8" max="8" width="12.5703125" customWidth="1"/>
    <col min="9" max="9" width="15.7109375" customWidth="1"/>
    <col min="10" max="10" width="16.42578125" customWidth="1"/>
    <col min="11" max="11" width="13.7109375" customWidth="1"/>
    <col min="12" max="12" width="14.7109375" customWidth="1"/>
    <col min="13" max="13" width="16" customWidth="1"/>
    <col min="14" max="14" width="15.42578125" customWidth="1"/>
    <col min="15" max="15" width="15.28515625" customWidth="1"/>
    <col min="16" max="16" width="14" customWidth="1"/>
    <col min="17" max="17" width="16.140625" customWidth="1"/>
    <col min="18" max="18" width="14.42578125" customWidth="1"/>
    <col min="19" max="19" width="15.85546875" customWidth="1"/>
    <col min="20" max="20" width="18.7109375" style="21" customWidth="1"/>
    <col min="21" max="21" width="11.5703125" style="226" customWidth="1"/>
    <col min="22" max="34" width="9.140625" style="221"/>
  </cols>
  <sheetData>
    <row r="1" spans="1:34" ht="20.25">
      <c r="B1" s="3" t="s">
        <v>110</v>
      </c>
    </row>
    <row r="2" spans="1:34" ht="16.5" thickBot="1"/>
    <row r="3" spans="1:34" ht="16.5" customHeight="1" thickBot="1">
      <c r="B3" s="432" t="s">
        <v>37</v>
      </c>
      <c r="C3" s="20" t="s">
        <v>0</v>
      </c>
      <c r="D3" s="434" t="s">
        <v>2</v>
      </c>
      <c r="E3" s="435"/>
      <c r="F3" s="435"/>
      <c r="G3" s="435"/>
      <c r="H3" s="429" t="s">
        <v>6</v>
      </c>
      <c r="I3" s="430"/>
      <c r="J3" s="430"/>
      <c r="K3" s="430"/>
      <c r="L3" s="430"/>
      <c r="M3" s="430"/>
      <c r="N3" s="430"/>
      <c r="O3" s="430"/>
      <c r="P3" s="430"/>
      <c r="Q3" s="430"/>
      <c r="R3" s="430"/>
      <c r="S3" s="431"/>
    </row>
    <row r="4" spans="1:34" ht="60.75" customHeight="1" thickBot="1">
      <c r="B4" s="433"/>
      <c r="C4" s="9" t="s">
        <v>0</v>
      </c>
      <c r="D4" s="16" t="s">
        <v>7</v>
      </c>
      <c r="E4" s="17" t="s">
        <v>8</v>
      </c>
      <c r="F4" s="17" t="s">
        <v>9</v>
      </c>
      <c r="G4" s="17" t="s">
        <v>10</v>
      </c>
      <c r="H4" s="18" t="s">
        <v>3</v>
      </c>
      <c r="I4" s="18" t="s">
        <v>4</v>
      </c>
      <c r="J4" s="19" t="s">
        <v>5</v>
      </c>
      <c r="K4" s="19" t="s">
        <v>11</v>
      </c>
      <c r="L4" s="19" t="s">
        <v>12</v>
      </c>
      <c r="M4" s="19" t="s">
        <v>13</v>
      </c>
      <c r="N4" s="19" t="s">
        <v>9</v>
      </c>
      <c r="O4" s="19" t="s">
        <v>10</v>
      </c>
      <c r="P4" s="19" t="s">
        <v>14</v>
      </c>
      <c r="Q4" s="19" t="s">
        <v>15</v>
      </c>
      <c r="R4" s="19" t="s">
        <v>16</v>
      </c>
      <c r="S4" s="19" t="s">
        <v>1</v>
      </c>
      <c r="T4" s="28" t="s">
        <v>50</v>
      </c>
      <c r="U4" s="29" t="s">
        <v>51</v>
      </c>
    </row>
    <row r="5" spans="1:34">
      <c r="B5" s="222" t="s">
        <v>17</v>
      </c>
      <c r="C5" s="4">
        <v>466381.34101969015</v>
      </c>
      <c r="D5" s="5">
        <v>222302.53182620002</v>
      </c>
      <c r="E5" s="5">
        <v>1878091.9752318098</v>
      </c>
      <c r="F5" s="5">
        <v>2153166.8051774502</v>
      </c>
      <c r="G5" s="5">
        <v>282697.74652923003</v>
      </c>
      <c r="H5" s="5">
        <v>585520.35221556993</v>
      </c>
      <c r="I5" s="6">
        <v>1250693.7773279699</v>
      </c>
      <c r="J5" s="7">
        <v>766339.93510236987</v>
      </c>
      <c r="K5" s="5">
        <v>615323.51486607012</v>
      </c>
      <c r="L5" s="5">
        <v>757275.4661703601</v>
      </c>
      <c r="M5" s="8">
        <v>79696.474296829998</v>
      </c>
      <c r="N5" s="5">
        <v>1073491.1323830597</v>
      </c>
      <c r="O5" s="6">
        <v>163928.21444323001</v>
      </c>
      <c r="P5" s="5">
        <v>1472227.5447007599</v>
      </c>
      <c r="Q5" s="5">
        <v>771560.80996630003</v>
      </c>
      <c r="R5" s="5">
        <v>458442.91101353004</v>
      </c>
      <c r="S5" s="7">
        <v>359961.17967874929</v>
      </c>
      <c r="T5" s="22">
        <f>SUM(C5:S5)</f>
        <v>13357101.711949179</v>
      </c>
    </row>
    <row r="6" spans="1:34">
      <c r="B6" s="222" t="s">
        <v>19</v>
      </c>
      <c r="C6" s="4">
        <v>484947.80441579997</v>
      </c>
      <c r="D6" s="5">
        <v>17937.354341639999</v>
      </c>
      <c r="E6" s="5">
        <v>1909491.6437699599</v>
      </c>
      <c r="F6" s="5">
        <v>2058656.5399891997</v>
      </c>
      <c r="G6" s="5">
        <v>353910.83145691996</v>
      </c>
      <c r="H6" s="5">
        <v>641300.42072128004</v>
      </c>
      <c r="I6" s="6">
        <v>1058732.1066012499</v>
      </c>
      <c r="J6" s="7">
        <v>696874.18617133005</v>
      </c>
      <c r="K6" s="5">
        <v>548210.63966299</v>
      </c>
      <c r="L6" s="5">
        <v>811924.98920004</v>
      </c>
      <c r="M6" s="8">
        <v>64642.822941219994</v>
      </c>
      <c r="N6" s="5">
        <v>1147238.8551287099</v>
      </c>
      <c r="O6" s="6">
        <v>161243.67152947999</v>
      </c>
      <c r="P6" s="5">
        <v>1859908.5212981601</v>
      </c>
      <c r="Q6" s="5">
        <v>848856.41017629008</v>
      </c>
      <c r="R6" s="5">
        <v>413138.37415602989</v>
      </c>
      <c r="S6" s="7">
        <v>356410.37478017062</v>
      </c>
      <c r="T6" s="22">
        <f t="shared" ref="T6:T14" si="0">SUM(C6:S6)</f>
        <v>13433425.546340471</v>
      </c>
      <c r="U6" s="227">
        <f>(T6-T5)/T5*100</f>
        <v>0.57141014598259265</v>
      </c>
    </row>
    <row r="7" spans="1:34">
      <c r="B7" s="222" t="s">
        <v>21</v>
      </c>
      <c r="C7" s="4">
        <v>469924.38344256999</v>
      </c>
      <c r="D7" s="5">
        <v>12142.759463620003</v>
      </c>
      <c r="E7" s="5">
        <v>1958451.1848845398</v>
      </c>
      <c r="F7" s="5">
        <v>2241331.2623964399</v>
      </c>
      <c r="G7" s="5">
        <v>359567.75610233995</v>
      </c>
      <c r="H7" s="5">
        <v>554253.16184351</v>
      </c>
      <c r="I7" s="6">
        <v>1029996.28681154</v>
      </c>
      <c r="J7" s="7">
        <v>618389.78720900998</v>
      </c>
      <c r="K7" s="5">
        <v>637701.12474862998</v>
      </c>
      <c r="L7" s="5">
        <v>790241.68370012997</v>
      </c>
      <c r="M7" s="8">
        <v>79141.134096730006</v>
      </c>
      <c r="N7" s="5">
        <v>1212083.3017949399</v>
      </c>
      <c r="O7" s="6">
        <v>169399.07431433001</v>
      </c>
      <c r="P7" s="5">
        <v>1288867.6719511701</v>
      </c>
      <c r="Q7" s="5">
        <v>825436.03364932991</v>
      </c>
      <c r="R7" s="5">
        <v>420878.32913080003</v>
      </c>
      <c r="S7" s="7">
        <v>346076.13882290944</v>
      </c>
      <c r="T7" s="22">
        <f t="shared" si="0"/>
        <v>13013881.074362541</v>
      </c>
      <c r="U7" s="227">
        <f t="shared" ref="U7:U21" si="1">(T7-T6)/T6*100</f>
        <v>-3.1231384022686801</v>
      </c>
    </row>
    <row r="8" spans="1:34">
      <c r="B8" s="222" t="s">
        <v>22</v>
      </c>
      <c r="C8" s="4">
        <v>449307.28689471009</v>
      </c>
      <c r="D8" s="5">
        <v>11714.175419899999</v>
      </c>
      <c r="E8" s="5">
        <v>1736192.9922172499</v>
      </c>
      <c r="F8" s="5">
        <v>2272812.2864843397</v>
      </c>
      <c r="G8" s="5">
        <v>340308.56681650999</v>
      </c>
      <c r="H8" s="5">
        <v>531739.22905256005</v>
      </c>
      <c r="I8" s="6">
        <v>985693.67361212987</v>
      </c>
      <c r="J8" s="7">
        <v>922888.20793875004</v>
      </c>
      <c r="K8" s="5">
        <v>692205.95036034996</v>
      </c>
      <c r="L8" s="5">
        <v>791381.96068669995</v>
      </c>
      <c r="M8" s="8">
        <v>74158.668639900003</v>
      </c>
      <c r="N8" s="5">
        <v>1155533.7290411498</v>
      </c>
      <c r="O8" s="6">
        <v>162437.93532741</v>
      </c>
      <c r="P8" s="5">
        <v>1390492.7890155795</v>
      </c>
      <c r="Q8" s="5">
        <v>816381.28890912991</v>
      </c>
      <c r="R8" s="5">
        <v>420608.69773237</v>
      </c>
      <c r="S8" s="7">
        <v>332347.46980439872</v>
      </c>
      <c r="T8" s="22">
        <f t="shared" si="0"/>
        <v>13086204.907953139</v>
      </c>
      <c r="U8" s="227">
        <f t="shared" si="1"/>
        <v>0.5557437721870484</v>
      </c>
    </row>
    <row r="9" spans="1:34">
      <c r="B9" s="222" t="s">
        <v>18</v>
      </c>
      <c r="C9" s="4">
        <v>485633.74120467994</v>
      </c>
      <c r="D9" s="5">
        <v>11336.493600189999</v>
      </c>
      <c r="E9" s="5">
        <v>1862589.0670146905</v>
      </c>
      <c r="F9" s="5">
        <v>2237712.1106113605</v>
      </c>
      <c r="G9" s="5">
        <v>357587.99033865001</v>
      </c>
      <c r="H9" s="5">
        <v>519036.23525363003</v>
      </c>
      <c r="I9" s="6">
        <v>950542.64119580993</v>
      </c>
      <c r="J9" s="7">
        <v>1230301.3476065602</v>
      </c>
      <c r="K9" s="5">
        <v>663932.91157268011</v>
      </c>
      <c r="L9" s="5">
        <v>763054.6706418799</v>
      </c>
      <c r="M9" s="8">
        <v>83303.801595020021</v>
      </c>
      <c r="N9" s="5">
        <v>1032842.6392942501</v>
      </c>
      <c r="O9" s="6">
        <v>169972.39378497997</v>
      </c>
      <c r="P9" s="5">
        <v>1295464.1533720002</v>
      </c>
      <c r="Q9" s="5">
        <v>829440.85931559012</v>
      </c>
      <c r="R9" s="5">
        <v>389545.46145368007</v>
      </c>
      <c r="S9" s="7">
        <v>325301.94243468903</v>
      </c>
      <c r="T9" s="22">
        <f t="shared" si="0"/>
        <v>13207598.460290341</v>
      </c>
      <c r="U9" s="227">
        <f t="shared" si="1"/>
        <v>0.9276452049396261</v>
      </c>
    </row>
    <row r="10" spans="1:34">
      <c r="B10" s="222" t="s">
        <v>23</v>
      </c>
      <c r="C10" s="4">
        <v>480639.21542912</v>
      </c>
      <c r="D10" s="5">
        <v>16328.380556720002</v>
      </c>
      <c r="E10" s="5">
        <v>2058036.9355240995</v>
      </c>
      <c r="F10" s="5">
        <v>3366153.6210046397</v>
      </c>
      <c r="G10" s="5">
        <v>447228.39813534997</v>
      </c>
      <c r="H10" s="5">
        <v>607390.32939969993</v>
      </c>
      <c r="I10" s="6">
        <v>1020014.6051023098</v>
      </c>
      <c r="J10" s="7">
        <v>1384963.25012045</v>
      </c>
      <c r="K10" s="5">
        <v>716722.07009027002</v>
      </c>
      <c r="L10" s="5">
        <v>856276.90877178998</v>
      </c>
      <c r="M10" s="8">
        <v>87762.105451280004</v>
      </c>
      <c r="N10" s="5">
        <v>1136996.3334759499</v>
      </c>
      <c r="O10" s="6">
        <v>237997.45646246002</v>
      </c>
      <c r="P10" s="5">
        <v>1326067.14694469</v>
      </c>
      <c r="Q10" s="5">
        <v>944571.11407198012</v>
      </c>
      <c r="R10" s="5">
        <v>456889.25114382</v>
      </c>
      <c r="S10" s="7">
        <v>393416.61702398956</v>
      </c>
      <c r="T10" s="22">
        <f t="shared" si="0"/>
        <v>15537453.738708619</v>
      </c>
      <c r="U10" s="227">
        <f t="shared" si="1"/>
        <v>17.640264317719584</v>
      </c>
    </row>
    <row r="11" spans="1:34">
      <c r="B11" s="222" t="s">
        <v>20</v>
      </c>
      <c r="C11" s="4">
        <v>491281.18349994009</v>
      </c>
      <c r="D11" s="5">
        <v>27282.409205099997</v>
      </c>
      <c r="E11" s="5">
        <v>2130441.3028027504</v>
      </c>
      <c r="F11" s="5">
        <v>3647251.1418163204</v>
      </c>
      <c r="G11" s="5">
        <v>428448.58548282</v>
      </c>
      <c r="H11" s="5">
        <v>631405.25832983991</v>
      </c>
      <c r="I11" s="6">
        <v>973006.59252619999</v>
      </c>
      <c r="J11" s="7">
        <v>1366684.4108713497</v>
      </c>
      <c r="K11" s="5">
        <v>760234.27353253018</v>
      </c>
      <c r="L11" s="5">
        <v>933341.92879611009</v>
      </c>
      <c r="M11" s="8">
        <v>89311.847301620001</v>
      </c>
      <c r="N11" s="5">
        <v>1200353.87720142</v>
      </c>
      <c r="O11" s="6">
        <v>301363.58966611</v>
      </c>
      <c r="P11" s="5">
        <v>1390094.0227881204</v>
      </c>
      <c r="Q11" s="5">
        <v>957940.64887978986</v>
      </c>
      <c r="R11" s="5">
        <v>459224.34109591006</v>
      </c>
      <c r="S11" s="7">
        <v>397437.8196494095</v>
      </c>
      <c r="T11" s="22">
        <f t="shared" si="0"/>
        <v>16185103.233445341</v>
      </c>
      <c r="U11" s="227">
        <f t="shared" si="1"/>
        <v>4.1683116527853326</v>
      </c>
    </row>
    <row r="12" spans="1:34">
      <c r="B12" s="222" t="s">
        <v>30</v>
      </c>
      <c r="C12" s="4">
        <v>525945.19187370013</v>
      </c>
      <c r="D12" s="5">
        <v>21283.459844779998</v>
      </c>
      <c r="E12" s="5">
        <v>2215741.0667404598</v>
      </c>
      <c r="F12" s="5">
        <v>3587904.7526988811</v>
      </c>
      <c r="G12" s="5">
        <v>432293.83173112001</v>
      </c>
      <c r="H12" s="5">
        <v>631092.00482720998</v>
      </c>
      <c r="I12" s="6">
        <v>984899.20775122987</v>
      </c>
      <c r="J12" s="7">
        <v>1361853.0883924898</v>
      </c>
      <c r="K12" s="5">
        <v>791475.05265897</v>
      </c>
      <c r="L12" s="5">
        <v>937424.49342917989</v>
      </c>
      <c r="M12" s="8">
        <v>87221.214094070005</v>
      </c>
      <c r="N12" s="5">
        <v>1267746.0674673098</v>
      </c>
      <c r="O12" s="6">
        <v>293993.48189359996</v>
      </c>
      <c r="P12" s="5">
        <v>1314483.43543726</v>
      </c>
      <c r="Q12" s="5">
        <v>845936.3771344499</v>
      </c>
      <c r="R12" s="5">
        <v>450755.68715679005</v>
      </c>
      <c r="S12" s="7">
        <v>367237.0847632587</v>
      </c>
      <c r="T12" s="22">
        <f t="shared" si="0"/>
        <v>16117285.49789476</v>
      </c>
      <c r="U12" s="227">
        <f t="shared" si="1"/>
        <v>-0.41901330237078827</v>
      </c>
    </row>
    <row r="13" spans="1:34" s="31" customFormat="1">
      <c r="A13" s="34"/>
      <c r="B13" s="222" t="s">
        <v>36</v>
      </c>
      <c r="C13" s="4">
        <v>556544.58633673994</v>
      </c>
      <c r="D13" s="6">
        <v>8229.259359919999</v>
      </c>
      <c r="E13" s="5">
        <v>2142390.1545133903</v>
      </c>
      <c r="F13" s="5">
        <v>3575664.8539814502</v>
      </c>
      <c r="G13" s="5">
        <v>472083.74572362995</v>
      </c>
      <c r="H13" s="5">
        <v>617770.13737820007</v>
      </c>
      <c r="I13" s="5">
        <v>953092.55236604018</v>
      </c>
      <c r="J13" s="7">
        <v>1369061.2678016</v>
      </c>
      <c r="K13" s="5">
        <v>780073.06368300004</v>
      </c>
      <c r="L13" s="5">
        <v>943452.99923524982</v>
      </c>
      <c r="M13" s="8">
        <v>86379.301653039991</v>
      </c>
      <c r="N13" s="5">
        <v>1296144.8568093604</v>
      </c>
      <c r="O13" s="6">
        <v>305976.01267554995</v>
      </c>
      <c r="P13" s="5">
        <v>1278945.0089379398</v>
      </c>
      <c r="Q13" s="5">
        <v>820343.51819053991</v>
      </c>
      <c r="R13" s="5">
        <v>431941.49160349002</v>
      </c>
      <c r="S13" s="7">
        <v>364393.94973493926</v>
      </c>
      <c r="T13" s="30">
        <f t="shared" si="0"/>
        <v>16002486.759984082</v>
      </c>
      <c r="U13" s="228">
        <f t="shared" si="1"/>
        <v>-0.71227092133891667</v>
      </c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</row>
    <row r="14" spans="1:34" s="31" customFormat="1" ht="15.75" customHeight="1">
      <c r="A14" s="34"/>
      <c r="B14" s="222" t="s">
        <v>52</v>
      </c>
      <c r="C14" s="4">
        <v>501088.16417133989</v>
      </c>
      <c r="D14" s="4">
        <v>11417.17624897</v>
      </c>
      <c r="E14" s="4">
        <v>2216749.9526981399</v>
      </c>
      <c r="F14" s="4">
        <v>3528162.5294705802</v>
      </c>
      <c r="G14" s="4">
        <v>466086.88762829994</v>
      </c>
      <c r="H14" s="4">
        <v>630677.08482363017</v>
      </c>
      <c r="I14" s="4">
        <v>960049.1098600101</v>
      </c>
      <c r="J14" s="4">
        <v>1367342.2688160203</v>
      </c>
      <c r="K14" s="4">
        <v>794601.67923551006</v>
      </c>
      <c r="L14" s="4">
        <v>909862.88245345978</v>
      </c>
      <c r="M14" s="4">
        <v>75071.550682639994</v>
      </c>
      <c r="N14" s="4">
        <v>1090554.0090930201</v>
      </c>
      <c r="O14" s="4">
        <v>302182.64936374006</v>
      </c>
      <c r="P14" s="4">
        <v>1282417.5369388501</v>
      </c>
      <c r="Q14" s="4">
        <v>786223.68577793986</v>
      </c>
      <c r="R14" s="4">
        <v>403147.52507337992</v>
      </c>
      <c r="S14" s="4">
        <v>384936.02615066711</v>
      </c>
      <c r="T14" s="30">
        <f t="shared" si="0"/>
        <v>15710570.718486197</v>
      </c>
      <c r="U14" s="228">
        <f t="shared" si="1"/>
        <v>-1.8241917389230491</v>
      </c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</row>
    <row r="15" spans="1:34" s="54" customFormat="1" ht="15.75" customHeight="1">
      <c r="A15" s="223"/>
      <c r="B15" s="56" t="s">
        <v>55</v>
      </c>
      <c r="C15" s="57" t="s">
        <v>56</v>
      </c>
      <c r="D15" s="57" t="s">
        <v>57</v>
      </c>
      <c r="E15" s="57" t="s">
        <v>58</v>
      </c>
      <c r="F15" s="57" t="s">
        <v>59</v>
      </c>
      <c r="G15" s="57" t="s">
        <v>60</v>
      </c>
      <c r="H15" s="57" t="s">
        <v>61</v>
      </c>
      <c r="I15" s="57" t="s">
        <v>62</v>
      </c>
      <c r="J15" s="57" t="s">
        <v>63</v>
      </c>
      <c r="K15" s="57" t="s">
        <v>64</v>
      </c>
      <c r="L15" s="57" t="s">
        <v>65</v>
      </c>
      <c r="M15" s="57" t="s">
        <v>66</v>
      </c>
      <c r="N15" s="57" t="s">
        <v>67</v>
      </c>
      <c r="O15" s="57" t="s">
        <v>68</v>
      </c>
      <c r="P15" s="57" t="s">
        <v>69</v>
      </c>
      <c r="Q15" s="57" t="s">
        <v>70</v>
      </c>
      <c r="R15" s="57" t="s">
        <v>71</v>
      </c>
      <c r="S15" s="57" t="s">
        <v>72</v>
      </c>
      <c r="T15" s="30">
        <f t="shared" ref="T15:T21" si="2">S15+R15+Q15+P15+O15+N15+M15+L15+K15+J15+I15+H15+G15+F15+E15+D15+C15</f>
        <v>15825298.909999998</v>
      </c>
      <c r="U15" s="229">
        <f t="shared" si="1"/>
        <v>0.73026113162651363</v>
      </c>
      <c r="V15" s="223"/>
      <c r="W15" s="223"/>
      <c r="X15" s="223"/>
      <c r="Y15" s="223"/>
      <c r="Z15" s="223"/>
      <c r="AA15" s="223"/>
      <c r="AB15" s="223"/>
      <c r="AC15" s="223"/>
      <c r="AD15" s="223"/>
      <c r="AE15" s="223"/>
      <c r="AF15" s="223"/>
      <c r="AG15" s="223"/>
      <c r="AH15" s="223"/>
    </row>
    <row r="16" spans="1:34" s="54" customFormat="1" ht="15.75" customHeight="1" thickBot="1">
      <c r="A16" s="223"/>
      <c r="B16" s="68" t="s">
        <v>84</v>
      </c>
      <c r="C16" s="71">
        <v>528243.81267300004</v>
      </c>
      <c r="D16" s="71">
        <v>25254.653369650001</v>
      </c>
      <c r="E16" s="71">
        <v>2171372.3784340601</v>
      </c>
      <c r="F16" s="71">
        <v>3576319.2707175994</v>
      </c>
      <c r="G16" s="71">
        <v>453906.92987685004</v>
      </c>
      <c r="H16" s="71">
        <v>657081.45745407988</v>
      </c>
      <c r="I16" s="71">
        <v>1023775.5439508101</v>
      </c>
      <c r="J16" s="71">
        <v>1391375.0115275697</v>
      </c>
      <c r="K16" s="71">
        <v>753649.39079064992</v>
      </c>
      <c r="L16" s="71">
        <v>1125903.3331120398</v>
      </c>
      <c r="M16" s="71">
        <v>72532.943508840006</v>
      </c>
      <c r="N16" s="71">
        <v>1161115.13580411</v>
      </c>
      <c r="O16" s="71">
        <v>301101.20750522998</v>
      </c>
      <c r="P16" s="71">
        <v>1037697.28221331</v>
      </c>
      <c r="Q16" s="71">
        <v>774365.18195547012</v>
      </c>
      <c r="R16" s="71">
        <v>332087.49443931994</v>
      </c>
      <c r="S16" s="71">
        <v>354813.39569142926</v>
      </c>
      <c r="T16" s="70">
        <f t="shared" si="2"/>
        <v>15740594.423024021</v>
      </c>
      <c r="U16" s="71">
        <f t="shared" si="1"/>
        <v>-0.53524731164763317</v>
      </c>
      <c r="V16" s="223"/>
      <c r="W16" s="223"/>
      <c r="X16" s="223"/>
      <c r="Y16" s="223"/>
      <c r="Z16" s="223"/>
      <c r="AA16" s="223"/>
      <c r="AB16" s="223"/>
      <c r="AC16" s="223"/>
      <c r="AD16" s="223"/>
      <c r="AE16" s="223"/>
      <c r="AF16" s="223"/>
      <c r="AG16" s="223"/>
      <c r="AH16" s="223"/>
    </row>
    <row r="17" spans="1:34" s="233" customFormat="1" ht="15.75" customHeight="1" thickBot="1">
      <c r="A17" s="232"/>
      <c r="B17" s="132" t="s">
        <v>96</v>
      </c>
      <c r="C17" s="134">
        <v>501673.77867752011</v>
      </c>
      <c r="D17" s="134">
        <v>10461.969371270001</v>
      </c>
      <c r="E17" s="134">
        <v>2073540.6566450503</v>
      </c>
      <c r="F17" s="134">
        <v>3420825.5153006697</v>
      </c>
      <c r="G17" s="134">
        <v>426510.44359737</v>
      </c>
      <c r="H17" s="134">
        <v>647961.0936078201</v>
      </c>
      <c r="I17" s="134">
        <v>1054005.6523247398</v>
      </c>
      <c r="J17" s="134">
        <v>1411526.5843676198</v>
      </c>
      <c r="K17" s="134">
        <v>784228.51454711996</v>
      </c>
      <c r="L17" s="134">
        <v>999491.89158305002</v>
      </c>
      <c r="M17" s="134">
        <v>73489.470820930015</v>
      </c>
      <c r="N17" s="134">
        <v>1207718.6457494702</v>
      </c>
      <c r="O17" s="134">
        <v>302706.19470174995</v>
      </c>
      <c r="P17" s="134">
        <v>1148762.6628605097</v>
      </c>
      <c r="Q17" s="134">
        <v>865325.64457636001</v>
      </c>
      <c r="R17" s="134">
        <v>291673.36243440997</v>
      </c>
      <c r="S17" s="134">
        <v>384881.47190946015</v>
      </c>
      <c r="T17" s="133">
        <f t="shared" si="2"/>
        <v>15604783.553075122</v>
      </c>
      <c r="U17" s="134">
        <f t="shared" si="1"/>
        <v>-0.86280648810979232</v>
      </c>
    </row>
    <row r="18" spans="1:34" s="54" customFormat="1" ht="15.75" customHeight="1">
      <c r="A18" s="223"/>
      <c r="B18" s="68" t="s">
        <v>105</v>
      </c>
      <c r="C18" s="71">
        <v>523075.99084568996</v>
      </c>
      <c r="D18" s="71">
        <v>10176.360380620001</v>
      </c>
      <c r="E18" s="71">
        <v>2018973.2471060804</v>
      </c>
      <c r="F18" s="71">
        <v>3454425.5262266006</v>
      </c>
      <c r="G18" s="71">
        <v>416343.96833044</v>
      </c>
      <c r="H18" s="71">
        <v>612846.90222417994</v>
      </c>
      <c r="I18" s="71">
        <v>1044359.3135859501</v>
      </c>
      <c r="J18" s="71">
        <v>1474130.6731513303</v>
      </c>
      <c r="K18" s="71">
        <v>744563.15413568995</v>
      </c>
      <c r="L18" s="71">
        <v>991217.43111440004</v>
      </c>
      <c r="M18" s="71">
        <v>71848.371095899973</v>
      </c>
      <c r="N18" s="71">
        <v>1235658.6391181198</v>
      </c>
      <c r="O18" s="71">
        <v>319914.40739268006</v>
      </c>
      <c r="P18" s="71">
        <v>942676.62558982999</v>
      </c>
      <c r="Q18" s="71">
        <v>814571.7772902</v>
      </c>
      <c r="R18" s="71">
        <v>304446.48520245001</v>
      </c>
      <c r="S18" s="71">
        <v>361705.05163581949</v>
      </c>
      <c r="T18" s="70">
        <f t="shared" si="2"/>
        <v>15340933.92442598</v>
      </c>
      <c r="U18" s="71">
        <f t="shared" si="1"/>
        <v>-1.690825302073137</v>
      </c>
      <c r="V18" s="223"/>
      <c r="W18" s="223"/>
      <c r="X18" s="223"/>
      <c r="Y18" s="223"/>
      <c r="Z18" s="223"/>
      <c r="AA18" s="223"/>
      <c r="AB18" s="223"/>
      <c r="AC18" s="223"/>
      <c r="AD18" s="223"/>
      <c r="AE18" s="223"/>
      <c r="AF18" s="223"/>
      <c r="AG18" s="223"/>
      <c r="AH18" s="223"/>
    </row>
    <row r="19" spans="1:34" s="23" customFormat="1" ht="15.75" customHeight="1" thickBot="1">
      <c r="A19" s="224"/>
      <c r="B19" s="68" t="s">
        <v>138</v>
      </c>
      <c r="C19" s="71">
        <v>591784.18918611982</v>
      </c>
      <c r="D19" s="71">
        <v>6204.0118141099992</v>
      </c>
      <c r="E19" s="71">
        <v>2149724.28417966</v>
      </c>
      <c r="F19" s="71">
        <v>3597973.857657</v>
      </c>
      <c r="G19" s="71">
        <v>422780.02648612007</v>
      </c>
      <c r="H19" s="71">
        <v>581028.27355410997</v>
      </c>
      <c r="I19" s="71">
        <v>1073709.5614671402</v>
      </c>
      <c r="J19" s="71">
        <v>1401668.6534768199</v>
      </c>
      <c r="K19" s="71">
        <v>710200.61397584004</v>
      </c>
      <c r="L19" s="71">
        <v>1056045.3618406004</v>
      </c>
      <c r="M19" s="71">
        <v>60597.180368519999</v>
      </c>
      <c r="N19" s="71">
        <v>1226374.69600932</v>
      </c>
      <c r="O19" s="71">
        <v>325687.85289375001</v>
      </c>
      <c r="P19" s="71">
        <v>975690.14260178991</v>
      </c>
      <c r="Q19" s="71">
        <v>736837.04478410014</v>
      </c>
      <c r="R19" s="71">
        <v>311463.91844907001</v>
      </c>
      <c r="S19" s="71">
        <v>362185.10611842969</v>
      </c>
      <c r="T19" s="70">
        <f t="shared" si="2"/>
        <v>15589954.7748625</v>
      </c>
      <c r="U19" s="71">
        <f t="shared" si="1"/>
        <v>1.623244397396344</v>
      </c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224"/>
      <c r="AG19" s="224"/>
      <c r="AH19" s="224"/>
    </row>
    <row r="20" spans="1:34" s="135" customFormat="1" ht="15.75" customHeight="1" thickBot="1">
      <c r="A20" s="131"/>
      <c r="B20" s="132" t="s">
        <v>178</v>
      </c>
      <c r="C20" s="134">
        <v>610149.6550204301</v>
      </c>
      <c r="D20" s="134">
        <v>20691.070113219997</v>
      </c>
      <c r="E20" s="134">
        <v>2230154.6534890803</v>
      </c>
      <c r="F20" s="134">
        <v>3548970.7597237099</v>
      </c>
      <c r="G20" s="134">
        <v>403375.25396537001</v>
      </c>
      <c r="H20" s="134">
        <v>614514.34254598024</v>
      </c>
      <c r="I20" s="134">
        <v>1076724.1224984403</v>
      </c>
      <c r="J20" s="134">
        <v>1362578.4102004797</v>
      </c>
      <c r="K20" s="134">
        <v>622776.16423012991</v>
      </c>
      <c r="L20" s="134">
        <v>1106419.0294242599</v>
      </c>
      <c r="M20" s="134">
        <v>57253.291708360004</v>
      </c>
      <c r="N20" s="134">
        <v>1096546.0563840899</v>
      </c>
      <c r="O20" s="134">
        <v>309117.01884101995</v>
      </c>
      <c r="P20" s="134">
        <v>899854.40606881992</v>
      </c>
      <c r="Q20" s="134">
        <v>545498.51968922012</v>
      </c>
      <c r="R20" s="134">
        <v>289852.04799226002</v>
      </c>
      <c r="S20" s="134">
        <v>339728.05897444021</v>
      </c>
      <c r="T20" s="133">
        <f t="shared" si="2"/>
        <v>15134202.860869311</v>
      </c>
      <c r="U20" s="134">
        <f t="shared" si="1"/>
        <v>-2.923369057670719</v>
      </c>
    </row>
    <row r="21" spans="1:34" s="135" customFormat="1" ht="15.75" customHeight="1" thickBot="1">
      <c r="A21" s="131"/>
      <c r="B21" s="132" t="s">
        <v>212</v>
      </c>
      <c r="C21" s="134">
        <v>638458.18683293008</v>
      </c>
      <c r="D21" s="134">
        <v>8908.7642630700011</v>
      </c>
      <c r="E21" s="134">
        <v>2231321.7556377104</v>
      </c>
      <c r="F21" s="134">
        <v>3493387.4512993097</v>
      </c>
      <c r="G21" s="134">
        <v>393234.86119856994</v>
      </c>
      <c r="H21" s="134">
        <v>622266.74474214017</v>
      </c>
      <c r="I21" s="134">
        <v>1019773.8885079201</v>
      </c>
      <c r="J21" s="134">
        <v>1363200.7471799001</v>
      </c>
      <c r="K21" s="134">
        <v>596398.98603270983</v>
      </c>
      <c r="L21" s="134">
        <v>1123916.9353864801</v>
      </c>
      <c r="M21" s="134">
        <v>82765.991884809991</v>
      </c>
      <c r="N21" s="134">
        <v>1126092.4606677501</v>
      </c>
      <c r="O21" s="134">
        <v>305211.57163008</v>
      </c>
      <c r="P21" s="134">
        <v>976492.68294815009</v>
      </c>
      <c r="Q21" s="134">
        <v>590274.67749509995</v>
      </c>
      <c r="R21" s="134">
        <v>298329.86075523001</v>
      </c>
      <c r="S21" s="134">
        <v>342989.45168014802</v>
      </c>
      <c r="T21" s="133">
        <f t="shared" si="2"/>
        <v>15213025.018142009</v>
      </c>
      <c r="U21" s="134">
        <f t="shared" si="1"/>
        <v>0.52082133428050803</v>
      </c>
    </row>
    <row r="22" spans="1:34" s="420" customFormat="1" ht="15.75" customHeight="1">
      <c r="A22" s="415"/>
      <c r="B22" s="416"/>
      <c r="C22" s="417"/>
      <c r="D22" s="417"/>
      <c r="E22" s="417"/>
      <c r="F22" s="417"/>
      <c r="G22" s="417"/>
      <c r="H22" s="417"/>
      <c r="I22" s="417"/>
      <c r="J22" s="417"/>
      <c r="K22" s="417"/>
      <c r="L22" s="417"/>
      <c r="M22" s="417"/>
      <c r="N22" s="417"/>
      <c r="O22" s="417"/>
      <c r="P22" s="417"/>
      <c r="Q22" s="417"/>
      <c r="R22" s="417"/>
      <c r="S22" s="417"/>
      <c r="T22" s="418"/>
      <c r="U22" s="419"/>
      <c r="V22" s="415"/>
      <c r="W22" s="415"/>
      <c r="X22" s="415"/>
      <c r="Y22" s="415"/>
      <c r="Z22" s="415"/>
      <c r="AA22" s="415"/>
      <c r="AB22" s="415"/>
      <c r="AC22" s="415"/>
      <c r="AD22" s="415"/>
      <c r="AE22" s="415"/>
      <c r="AF22" s="415"/>
      <c r="AG22" s="415"/>
      <c r="AH22" s="415"/>
    </row>
    <row r="23" spans="1:34" s="23" customFormat="1" ht="15.75" customHeight="1">
      <c r="A23" s="224"/>
      <c r="B23" s="25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70"/>
      <c r="U23" s="71"/>
      <c r="V23" s="224"/>
      <c r="W23" s="224"/>
      <c r="X23" s="224"/>
      <c r="Y23" s="224"/>
      <c r="Z23" s="224"/>
      <c r="AA23" s="224"/>
      <c r="AB23" s="224"/>
      <c r="AC23" s="224"/>
      <c r="AD23" s="224"/>
      <c r="AE23" s="224"/>
      <c r="AF23" s="224"/>
      <c r="AG23" s="224"/>
      <c r="AH23" s="224"/>
    </row>
    <row r="24" spans="1:34" s="23" customFormat="1" ht="21" thickBot="1">
      <c r="A24" s="224"/>
      <c r="B24" s="3" t="s">
        <v>111</v>
      </c>
      <c r="T24" s="24"/>
      <c r="U24" s="230"/>
      <c r="V24" s="224"/>
      <c r="W24" s="224"/>
      <c r="X24" s="224"/>
      <c r="Y24" s="224"/>
      <c r="Z24" s="224"/>
      <c r="AA24" s="224"/>
      <c r="AB24" s="224"/>
      <c r="AC24" s="224"/>
      <c r="AD24" s="224"/>
      <c r="AE24" s="224"/>
      <c r="AF24" s="224"/>
      <c r="AG24" s="224"/>
      <c r="AH24" s="224"/>
    </row>
    <row r="25" spans="1:34" ht="60.75" customHeight="1" thickBot="1">
      <c r="B25" s="432" t="s">
        <v>37</v>
      </c>
      <c r="C25" s="9" t="s">
        <v>0</v>
      </c>
      <c r="D25" s="16" t="s">
        <v>7</v>
      </c>
      <c r="E25" s="17" t="s">
        <v>8</v>
      </c>
      <c r="F25" s="17" t="s">
        <v>9</v>
      </c>
      <c r="G25" s="17" t="s">
        <v>10</v>
      </c>
      <c r="H25" s="18" t="s">
        <v>3</v>
      </c>
      <c r="I25" s="18" t="s">
        <v>4</v>
      </c>
      <c r="J25" s="19" t="s">
        <v>5</v>
      </c>
      <c r="K25" s="19" t="s">
        <v>11</v>
      </c>
      <c r="L25" s="19" t="s">
        <v>12</v>
      </c>
      <c r="M25" s="19" t="s">
        <v>13</v>
      </c>
      <c r="N25" s="19" t="s">
        <v>9</v>
      </c>
      <c r="O25" s="19" t="s">
        <v>10</v>
      </c>
      <c r="P25" s="19" t="s">
        <v>14</v>
      </c>
      <c r="Q25" s="19" t="s">
        <v>15</v>
      </c>
      <c r="R25" s="19" t="s">
        <v>16</v>
      </c>
      <c r="S25" s="19" t="s">
        <v>1</v>
      </c>
      <c r="T25" s="28" t="s">
        <v>50</v>
      </c>
      <c r="U25" s="29"/>
    </row>
    <row r="26" spans="1:34" thickBot="1">
      <c r="B26" s="433"/>
      <c r="C26" s="26">
        <f t="shared" ref="C26:T26" si="3">(C5/$T5)*100</f>
        <v>3.4916357685774626</v>
      </c>
      <c r="D26" s="26">
        <f t="shared" si="3"/>
        <v>1.6643021564126412</v>
      </c>
      <c r="E26" s="26">
        <f t="shared" si="3"/>
        <v>14.060624944943562</v>
      </c>
      <c r="F26" s="26">
        <f t="shared" si="3"/>
        <v>16.120015042269543</v>
      </c>
      <c r="G26" s="26">
        <f t="shared" si="3"/>
        <v>2.1164602368516099</v>
      </c>
      <c r="H26" s="26">
        <f t="shared" si="3"/>
        <v>4.3835883325779212</v>
      </c>
      <c r="I26" s="26">
        <f t="shared" si="3"/>
        <v>9.3635116681720483</v>
      </c>
      <c r="J26" s="26">
        <f t="shared" si="3"/>
        <v>5.7373220001522265</v>
      </c>
      <c r="K26" s="26">
        <f t="shared" si="3"/>
        <v>4.6067143017680667</v>
      </c>
      <c r="L26" s="26">
        <f t="shared" si="3"/>
        <v>5.6694594568588652</v>
      </c>
      <c r="M26" s="26">
        <f t="shared" si="3"/>
        <v>0.59665993428450148</v>
      </c>
      <c r="N26" s="26">
        <f t="shared" si="3"/>
        <v>8.0368567637897161</v>
      </c>
      <c r="O26" s="26">
        <f t="shared" si="3"/>
        <v>1.2272738351358128</v>
      </c>
      <c r="P26" s="26">
        <f t="shared" si="3"/>
        <v>11.022058351054664</v>
      </c>
      <c r="Q26" s="26">
        <f t="shared" si="3"/>
        <v>5.7764088842422048</v>
      </c>
      <c r="R26" s="26">
        <f t="shared" si="3"/>
        <v>3.4322034892001301</v>
      </c>
      <c r="S26" s="26">
        <f t="shared" si="3"/>
        <v>2.6949048337090242</v>
      </c>
      <c r="T26" s="26">
        <f t="shared" si="3"/>
        <v>100</v>
      </c>
    </row>
    <row r="27" spans="1:34">
      <c r="B27" s="222" t="s">
        <v>19</v>
      </c>
      <c r="C27" s="26">
        <f t="shared" ref="C27:T27" si="4">(C6/$T6)*100</f>
        <v>3.6100085026183755</v>
      </c>
      <c r="D27" s="26">
        <f t="shared" si="4"/>
        <v>0.13352777576920047</v>
      </c>
      <c r="E27" s="26">
        <f t="shared" si="4"/>
        <v>14.214480418139832</v>
      </c>
      <c r="F27" s="26">
        <f t="shared" si="4"/>
        <v>15.324881452519893</v>
      </c>
      <c r="G27" s="26">
        <f t="shared" si="4"/>
        <v>2.6345538614559278</v>
      </c>
      <c r="H27" s="26">
        <f t="shared" si="4"/>
        <v>4.7739157708435949</v>
      </c>
      <c r="I27" s="26">
        <f t="shared" si="4"/>
        <v>7.8813263448627175</v>
      </c>
      <c r="J27" s="26">
        <f t="shared" si="4"/>
        <v>5.1876134182406828</v>
      </c>
      <c r="K27" s="26">
        <f t="shared" si="4"/>
        <v>4.0809444900845362</v>
      </c>
      <c r="L27" s="26">
        <f t="shared" si="4"/>
        <v>6.0440651299193329</v>
      </c>
      <c r="M27" s="26">
        <f t="shared" si="4"/>
        <v>0.48120877819455338</v>
      </c>
      <c r="N27" s="26">
        <f t="shared" si="4"/>
        <v>8.5401809923399643</v>
      </c>
      <c r="O27" s="26">
        <f t="shared" si="4"/>
        <v>1.2003168586690529</v>
      </c>
      <c r="P27" s="26">
        <f t="shared" si="4"/>
        <v>13.845377821778568</v>
      </c>
      <c r="Q27" s="26">
        <f t="shared" si="4"/>
        <v>6.3189869720723273</v>
      </c>
      <c r="R27" s="26">
        <f t="shared" si="4"/>
        <v>3.0754506565049367</v>
      </c>
      <c r="S27" s="26">
        <f t="shared" si="4"/>
        <v>2.6531607559865011</v>
      </c>
      <c r="T27" s="26">
        <f t="shared" si="4"/>
        <v>100</v>
      </c>
    </row>
    <row r="28" spans="1:34">
      <c r="B28" s="222" t="s">
        <v>21</v>
      </c>
      <c r="C28" s="26">
        <f t="shared" ref="C28:T28" si="5">(C7/$T7)*100</f>
        <v>3.6109472705135226</v>
      </c>
      <c r="D28" s="26">
        <f t="shared" si="5"/>
        <v>9.3306211991911817E-2</v>
      </c>
      <c r="E28" s="26">
        <f t="shared" si="5"/>
        <v>15.048940233077015</v>
      </c>
      <c r="F28" s="26">
        <f t="shared" si="5"/>
        <v>17.222619828698775</v>
      </c>
      <c r="G28" s="26">
        <f t="shared" si="5"/>
        <v>2.762955601390054</v>
      </c>
      <c r="H28" s="26">
        <f t="shared" si="5"/>
        <v>4.2589382727293668</v>
      </c>
      <c r="I28" s="26">
        <f t="shared" si="5"/>
        <v>7.9145973512900909</v>
      </c>
      <c r="J28" s="26">
        <f t="shared" si="5"/>
        <v>4.7517706952712455</v>
      </c>
      <c r="K28" s="26">
        <f t="shared" si="5"/>
        <v>4.9001609981276593</v>
      </c>
      <c r="L28" s="26">
        <f t="shared" si="5"/>
        <v>6.0722983342525927</v>
      </c>
      <c r="M28" s="26">
        <f t="shared" si="5"/>
        <v>0.60812861009340813</v>
      </c>
      <c r="N28" s="26">
        <f t="shared" si="5"/>
        <v>9.3137726929344282</v>
      </c>
      <c r="O28" s="26">
        <f t="shared" si="5"/>
        <v>1.3016799012252207</v>
      </c>
      <c r="P28" s="26">
        <f t="shared" si="5"/>
        <v>9.9037916866341327</v>
      </c>
      <c r="Q28" s="26">
        <f t="shared" si="5"/>
        <v>6.3427353372349931</v>
      </c>
      <c r="R28" s="26">
        <f t="shared" si="5"/>
        <v>3.2340723472564537</v>
      </c>
      <c r="S28" s="26">
        <f t="shared" si="5"/>
        <v>2.6592846272791171</v>
      </c>
      <c r="T28" s="26">
        <f t="shared" si="5"/>
        <v>100</v>
      </c>
    </row>
    <row r="29" spans="1:34">
      <c r="B29" s="222" t="s">
        <v>22</v>
      </c>
      <c r="C29" s="26">
        <f t="shared" ref="C29:T29" si="6">(C8/$T8)*100</f>
        <v>3.4334422397867521</v>
      </c>
      <c r="D29" s="26">
        <f t="shared" si="6"/>
        <v>8.9515451594225845E-2</v>
      </c>
      <c r="E29" s="26">
        <f t="shared" si="6"/>
        <v>13.267352944795164</v>
      </c>
      <c r="F29" s="26">
        <f t="shared" si="6"/>
        <v>17.368001666419257</v>
      </c>
      <c r="G29" s="26">
        <f t="shared" si="6"/>
        <v>2.6005138174910245</v>
      </c>
      <c r="H29" s="26">
        <f t="shared" si="6"/>
        <v>4.0633570450161267</v>
      </c>
      <c r="I29" s="26">
        <f t="shared" si="6"/>
        <v>7.5323111669531828</v>
      </c>
      <c r="J29" s="26">
        <f t="shared" si="6"/>
        <v>7.0523747291918442</v>
      </c>
      <c r="K29" s="26">
        <f t="shared" si="6"/>
        <v>5.2895851412173895</v>
      </c>
      <c r="L29" s="26">
        <f t="shared" si="6"/>
        <v>6.0474520019607647</v>
      </c>
      <c r="M29" s="26">
        <f t="shared" si="6"/>
        <v>0.56669346966155243</v>
      </c>
      <c r="N29" s="26">
        <f t="shared" si="6"/>
        <v>8.8301668602092143</v>
      </c>
      <c r="O29" s="26">
        <f t="shared" si="6"/>
        <v>1.241291394028901</v>
      </c>
      <c r="P29" s="26">
        <f t="shared" si="6"/>
        <v>10.625638210590052</v>
      </c>
      <c r="Q29" s="26">
        <f t="shared" si="6"/>
        <v>6.2384877407274457</v>
      </c>
      <c r="R29" s="26">
        <f t="shared" si="6"/>
        <v>3.2141380995550901</v>
      </c>
      <c r="S29" s="26">
        <f t="shared" si="6"/>
        <v>2.5396780208020018</v>
      </c>
      <c r="T29" s="26">
        <f t="shared" si="6"/>
        <v>100</v>
      </c>
    </row>
    <row r="30" spans="1:34">
      <c r="B30" s="222" t="s">
        <v>18</v>
      </c>
      <c r="C30" s="26">
        <f t="shared" ref="C30:T30" si="7">(C9/$T9)*100</f>
        <v>3.6769269043480928</v>
      </c>
      <c r="D30" s="26">
        <f t="shared" si="7"/>
        <v>8.5833118218077556E-2</v>
      </c>
      <c r="E30" s="26">
        <f t="shared" si="7"/>
        <v>14.102405313234708</v>
      </c>
      <c r="F30" s="26">
        <f t="shared" si="7"/>
        <v>16.942611613604196</v>
      </c>
      <c r="G30" s="26">
        <f t="shared" si="7"/>
        <v>2.7074414127122788</v>
      </c>
      <c r="H30" s="26">
        <f t="shared" si="7"/>
        <v>3.929830520015825</v>
      </c>
      <c r="I30" s="26">
        <f t="shared" si="7"/>
        <v>7.1969377631648124</v>
      </c>
      <c r="J30" s="26">
        <f t="shared" si="7"/>
        <v>9.3151026002611736</v>
      </c>
      <c r="K30" s="26">
        <f t="shared" si="7"/>
        <v>5.0269010946149333</v>
      </c>
      <c r="L30" s="26">
        <f t="shared" si="7"/>
        <v>5.7773914988107977</v>
      </c>
      <c r="M30" s="26">
        <f t="shared" si="7"/>
        <v>0.63072633412864043</v>
      </c>
      <c r="N30" s="26">
        <f t="shared" si="7"/>
        <v>7.8200639003341204</v>
      </c>
      <c r="O30" s="26">
        <f t="shared" si="7"/>
        <v>1.286928840969954</v>
      </c>
      <c r="P30" s="26">
        <f t="shared" si="7"/>
        <v>9.80847621365014</v>
      </c>
      <c r="Q30" s="26">
        <f t="shared" si="7"/>
        <v>6.2800278325341869</v>
      </c>
      <c r="R30" s="26">
        <f t="shared" si="7"/>
        <v>2.9494041829396798</v>
      </c>
      <c r="S30" s="26">
        <f t="shared" si="7"/>
        <v>2.4629908564583811</v>
      </c>
      <c r="T30" s="26">
        <f t="shared" si="7"/>
        <v>100</v>
      </c>
    </row>
    <row r="31" spans="1:34">
      <c r="B31" s="222" t="s">
        <v>23</v>
      </c>
      <c r="C31" s="26">
        <f t="shared" ref="C31:T31" si="8">(C10/$T10)*100</f>
        <v>3.0934233080398403</v>
      </c>
      <c r="D31" s="26">
        <f t="shared" si="8"/>
        <v>0.1050904532448643</v>
      </c>
      <c r="E31" s="26">
        <f t="shared" si="8"/>
        <v>13.245651251059822</v>
      </c>
      <c r="F31" s="26">
        <f t="shared" si="8"/>
        <v>21.664770029972839</v>
      </c>
      <c r="G31" s="26">
        <f t="shared" si="8"/>
        <v>2.8783892499783619</v>
      </c>
      <c r="H31" s="26">
        <f t="shared" si="8"/>
        <v>3.9092012089889745</v>
      </c>
      <c r="I31" s="26">
        <f t="shared" si="8"/>
        <v>6.5648762162434444</v>
      </c>
      <c r="J31" s="26">
        <f t="shared" si="8"/>
        <v>8.9137079563434298</v>
      </c>
      <c r="K31" s="26">
        <f t="shared" si="8"/>
        <v>4.612866960978895</v>
      </c>
      <c r="L31" s="26">
        <f t="shared" si="8"/>
        <v>5.5110504151561113</v>
      </c>
      <c r="M31" s="26">
        <f t="shared" si="8"/>
        <v>0.56484226390735681</v>
      </c>
      <c r="N31" s="26">
        <f t="shared" si="8"/>
        <v>7.3177777555877084</v>
      </c>
      <c r="O31" s="26">
        <f t="shared" si="8"/>
        <v>1.5317661469172037</v>
      </c>
      <c r="P31" s="26">
        <f t="shared" si="8"/>
        <v>8.5346490438201297</v>
      </c>
      <c r="Q31" s="26">
        <f t="shared" si="8"/>
        <v>6.0793173061475336</v>
      </c>
      <c r="R31" s="26">
        <f t="shared" si="8"/>
        <v>2.9405670892236806</v>
      </c>
      <c r="S31" s="26">
        <f t="shared" si="8"/>
        <v>2.5320533443897997</v>
      </c>
      <c r="T31" s="26">
        <f t="shared" si="8"/>
        <v>100</v>
      </c>
    </row>
    <row r="32" spans="1:34">
      <c r="B32" s="222" t="s">
        <v>20</v>
      </c>
      <c r="C32" s="26">
        <f t="shared" ref="C32:T32" si="9">(C11/$T11)*100</f>
        <v>3.0353911026328411</v>
      </c>
      <c r="D32" s="26">
        <f t="shared" si="9"/>
        <v>0.16856493784187226</v>
      </c>
      <c r="E32" s="26">
        <f t="shared" si="9"/>
        <v>13.162976300332444</v>
      </c>
      <c r="F32" s="26">
        <f t="shared" si="9"/>
        <v>22.534617723534446</v>
      </c>
      <c r="G32" s="26">
        <f t="shared" si="9"/>
        <v>2.6471785771342016</v>
      </c>
      <c r="H32" s="26">
        <f t="shared" si="9"/>
        <v>3.901150639713479</v>
      </c>
      <c r="I32" s="26">
        <f t="shared" si="9"/>
        <v>6.0117416521357274</v>
      </c>
      <c r="J32" s="26">
        <f t="shared" si="9"/>
        <v>8.4440883147856329</v>
      </c>
      <c r="K32" s="26">
        <f t="shared" si="9"/>
        <v>4.6971234138411999</v>
      </c>
      <c r="L32" s="26">
        <f t="shared" si="9"/>
        <v>5.7666726948483511</v>
      </c>
      <c r="M32" s="26">
        <f t="shared" si="9"/>
        <v>0.55181512291539514</v>
      </c>
      <c r="N32" s="26">
        <f t="shared" si="9"/>
        <v>7.4164116217743725</v>
      </c>
      <c r="O32" s="26">
        <f t="shared" si="9"/>
        <v>1.8619812633839987</v>
      </c>
      <c r="P32" s="26">
        <f t="shared" si="9"/>
        <v>8.5887250933042676</v>
      </c>
      <c r="Q32" s="26">
        <f t="shared" si="9"/>
        <v>5.9186564031317088</v>
      </c>
      <c r="R32" s="26">
        <f t="shared" si="9"/>
        <v>2.8373272290717075</v>
      </c>
      <c r="S32" s="26">
        <f t="shared" si="9"/>
        <v>2.4555779096183525</v>
      </c>
      <c r="T32" s="26">
        <f t="shared" si="9"/>
        <v>100</v>
      </c>
    </row>
    <row r="33" spans="1:34">
      <c r="B33" s="68" t="s">
        <v>30</v>
      </c>
      <c r="C33" s="26">
        <f t="shared" ref="C33:T33" si="10">(C12/$T12)*100</f>
        <v>3.2632368021426386</v>
      </c>
      <c r="D33" s="26">
        <f t="shared" si="10"/>
        <v>0.13205362557832734</v>
      </c>
      <c r="E33" s="26">
        <f t="shared" si="10"/>
        <v>13.747606984004099</v>
      </c>
      <c r="F33" s="26">
        <f t="shared" si="10"/>
        <v>22.261222295575351</v>
      </c>
      <c r="G33" s="26">
        <f t="shared" si="10"/>
        <v>2.6821751825863371</v>
      </c>
      <c r="H33" s="26">
        <f t="shared" si="10"/>
        <v>3.9156221741536017</v>
      </c>
      <c r="I33" s="26">
        <f t="shared" si="10"/>
        <v>6.1108255970267287</v>
      </c>
      <c r="J33" s="26">
        <f t="shared" si="10"/>
        <v>8.4496430156950133</v>
      </c>
      <c r="K33" s="26">
        <f t="shared" si="10"/>
        <v>4.9107218009034614</v>
      </c>
      <c r="L33" s="26">
        <f t="shared" si="10"/>
        <v>5.8162678420731968</v>
      </c>
      <c r="M33" s="26">
        <f t="shared" si="10"/>
        <v>0.54116565786132431</v>
      </c>
      <c r="N33" s="26">
        <f t="shared" si="10"/>
        <v>7.8657542402714329</v>
      </c>
      <c r="O33" s="26">
        <f t="shared" si="10"/>
        <v>1.8240880694953339</v>
      </c>
      <c r="P33" s="26">
        <f t="shared" si="10"/>
        <v>8.1557371159613563</v>
      </c>
      <c r="Q33" s="26">
        <f t="shared" si="10"/>
        <v>5.2486281095222029</v>
      </c>
      <c r="R33" s="26">
        <f t="shared" si="10"/>
        <v>2.7967221106536067</v>
      </c>
      <c r="S33" s="26">
        <f t="shared" si="10"/>
        <v>2.2785293764959813</v>
      </c>
      <c r="T33" s="26">
        <f t="shared" si="10"/>
        <v>100</v>
      </c>
    </row>
    <row r="34" spans="1:34" s="34" customFormat="1">
      <c r="B34" s="68" t="s">
        <v>36</v>
      </c>
      <c r="C34" s="32">
        <f t="shared" ref="C34:R42" si="11">(C13/$T13)*100</f>
        <v>3.477863126426318</v>
      </c>
      <c r="D34" s="32">
        <f t="shared" ref="D34:T34" si="12">(D13/$T13)*100</f>
        <v>5.1424878416385489E-2</v>
      </c>
      <c r="E34" s="32">
        <f t="shared" si="12"/>
        <v>13.387857691409966</v>
      </c>
      <c r="F34" s="32">
        <f t="shared" si="12"/>
        <v>22.344432509844534</v>
      </c>
      <c r="G34" s="32">
        <f t="shared" si="12"/>
        <v>2.9500649043130314</v>
      </c>
      <c r="H34" s="32">
        <f t="shared" si="12"/>
        <v>3.8604633557516816</v>
      </c>
      <c r="I34" s="32">
        <f t="shared" si="12"/>
        <v>5.9559027709952517</v>
      </c>
      <c r="J34" s="32">
        <f t="shared" si="12"/>
        <v>8.5553032371511364</v>
      </c>
      <c r="K34" s="32">
        <f t="shared" si="12"/>
        <v>4.8746990101167</v>
      </c>
      <c r="L34" s="32">
        <f t="shared" si="12"/>
        <v>5.8956649262441774</v>
      </c>
      <c r="M34" s="32">
        <f t="shared" si="12"/>
        <v>0.53978674032738849</v>
      </c>
      <c r="N34" s="32">
        <f t="shared" si="12"/>
        <v>8.0996464877603174</v>
      </c>
      <c r="O34" s="32">
        <f t="shared" si="12"/>
        <v>1.9120529031817448</v>
      </c>
      <c r="P34" s="32">
        <f t="shared" si="12"/>
        <v>7.992164143738445</v>
      </c>
      <c r="Q34" s="32">
        <f t="shared" si="12"/>
        <v>5.1263502385260269</v>
      </c>
      <c r="R34" s="32">
        <f t="shared" si="12"/>
        <v>2.6992148038116528</v>
      </c>
      <c r="S34" s="32">
        <f t="shared" si="12"/>
        <v>2.2771082719852331</v>
      </c>
      <c r="T34" s="32">
        <f t="shared" si="12"/>
        <v>100</v>
      </c>
      <c r="U34" s="33"/>
    </row>
    <row r="35" spans="1:34" s="40" customFormat="1">
      <c r="A35" s="34"/>
      <c r="B35" s="56" t="s">
        <v>52</v>
      </c>
      <c r="C35" s="32">
        <f t="shared" si="11"/>
        <v>3.1894968881157402</v>
      </c>
      <c r="D35" s="32">
        <f t="shared" ref="D35:T42" si="13">(D14/$T14)*100</f>
        <v>7.2671938235418287E-2</v>
      </c>
      <c r="E35" s="32">
        <f t="shared" si="13"/>
        <v>14.109926319161348</v>
      </c>
      <c r="F35" s="32">
        <f t="shared" si="13"/>
        <v>22.457252461994194</v>
      </c>
      <c r="G35" s="32">
        <f t="shared" si="13"/>
        <v>2.9667088228683398</v>
      </c>
      <c r="H35" s="32">
        <f t="shared" si="13"/>
        <v>4.0143486581396415</v>
      </c>
      <c r="I35" s="32">
        <f t="shared" si="13"/>
        <v>6.1108480847888398</v>
      </c>
      <c r="J35" s="32">
        <f t="shared" si="13"/>
        <v>8.7033265265602751</v>
      </c>
      <c r="K35" s="32">
        <f t="shared" si="13"/>
        <v>5.0577518377516615</v>
      </c>
      <c r="L35" s="32">
        <f t="shared" si="13"/>
        <v>5.7914056641039089</v>
      </c>
      <c r="M35" s="32">
        <f t="shared" si="13"/>
        <v>0.47784101563099401</v>
      </c>
      <c r="N35" s="32">
        <f t="shared" si="13"/>
        <v>6.9415301877594757</v>
      </c>
      <c r="O35" s="32">
        <f t="shared" si="13"/>
        <v>1.9234352130070618</v>
      </c>
      <c r="P35" s="32">
        <f t="shared" si="13"/>
        <v>8.162768621956328</v>
      </c>
      <c r="Q35" s="32">
        <f t="shared" si="13"/>
        <v>5.0044247269312248</v>
      </c>
      <c r="R35" s="32">
        <f t="shared" si="13"/>
        <v>2.5660908969971872</v>
      </c>
      <c r="S35" s="32">
        <f t="shared" si="13"/>
        <v>2.4501721359983661</v>
      </c>
      <c r="T35" s="32">
        <f t="shared" si="13"/>
        <v>100</v>
      </c>
      <c r="U35" s="33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</row>
    <row r="36" spans="1:34" s="54" customFormat="1">
      <c r="A36" s="223"/>
      <c r="B36" s="56" t="s">
        <v>55</v>
      </c>
      <c r="C36" s="55">
        <f t="shared" si="11"/>
        <v>3.1057656022498477</v>
      </c>
      <c r="D36" s="55">
        <f t="shared" si="11"/>
        <v>7.4321123833988936E-2</v>
      </c>
      <c r="E36" s="55">
        <f t="shared" si="11"/>
        <v>14.327850190350688</v>
      </c>
      <c r="F36" s="55">
        <f t="shared" si="11"/>
        <v>22.383710286581881</v>
      </c>
      <c r="G36" s="55">
        <f t="shared" si="11"/>
        <v>2.9019891669142575</v>
      </c>
      <c r="H36" s="55">
        <f t="shared" si="11"/>
        <v>4.1301355109759514</v>
      </c>
      <c r="I36" s="55">
        <f t="shared" si="11"/>
        <v>6.0297880970641335</v>
      </c>
      <c r="J36" s="55">
        <f t="shared" si="11"/>
        <v>8.6566891266384314</v>
      </c>
      <c r="K36" s="55">
        <f t="shared" si="11"/>
        <v>5.0450278667121875</v>
      </c>
      <c r="L36" s="55">
        <f t="shared" si="11"/>
        <v>5.7935617217355935</v>
      </c>
      <c r="M36" s="55">
        <f t="shared" si="11"/>
        <v>0.48773694853388405</v>
      </c>
      <c r="N36" s="55">
        <f t="shared" si="11"/>
        <v>7.2128355141444862</v>
      </c>
      <c r="O36" s="55">
        <f t="shared" si="11"/>
        <v>1.8759316439350593</v>
      </c>
      <c r="P36" s="55">
        <f t="shared" si="11"/>
        <v>8.1332928832495579</v>
      </c>
      <c r="Q36" s="55">
        <f t="shared" si="11"/>
        <v>5.198174168326025</v>
      </c>
      <c r="R36" s="55">
        <f t="shared" si="11"/>
        <v>2.3586290036148205</v>
      </c>
      <c r="S36" s="55">
        <f t="shared" si="13"/>
        <v>2.2845611451392172</v>
      </c>
      <c r="T36" s="55">
        <f>SUM(C36:S36)</f>
        <v>100.00000000000001</v>
      </c>
      <c r="U36" s="55"/>
      <c r="V36" s="55"/>
      <c r="W36" s="223"/>
      <c r="X36" s="223"/>
      <c r="Y36" s="223"/>
      <c r="Z36" s="223"/>
      <c r="AA36" s="223"/>
      <c r="AB36" s="223"/>
      <c r="AC36" s="223"/>
      <c r="AD36" s="223"/>
      <c r="AE36" s="223"/>
      <c r="AF36" s="223"/>
      <c r="AG36" s="223"/>
      <c r="AH36" s="223"/>
    </row>
    <row r="37" spans="1:34" s="67" customFormat="1">
      <c r="A37" s="225"/>
      <c r="B37" s="68" t="s">
        <v>84</v>
      </c>
      <c r="C37" s="69">
        <f t="shared" si="11"/>
        <v>3.355933063749672</v>
      </c>
      <c r="D37" s="69">
        <f t="shared" si="11"/>
        <v>0.16044281868230853</v>
      </c>
      <c r="E37" s="69">
        <f t="shared" si="11"/>
        <v>13.794729221013146</v>
      </c>
      <c r="F37" s="69">
        <f t="shared" si="11"/>
        <v>22.720357151737929</v>
      </c>
      <c r="G37" s="69">
        <f t="shared" si="11"/>
        <v>2.8836708302001166</v>
      </c>
      <c r="H37" s="69">
        <f t="shared" si="11"/>
        <v>4.1744386507599502</v>
      </c>
      <c r="I37" s="69">
        <f t="shared" si="11"/>
        <v>6.5040462668507439</v>
      </c>
      <c r="J37" s="69">
        <f t="shared" si="11"/>
        <v>8.8394057691517869</v>
      </c>
      <c r="K37" s="69">
        <f t="shared" si="11"/>
        <v>4.7879347535203296</v>
      </c>
      <c r="L37" s="69">
        <f t="shared" si="11"/>
        <v>7.1528641349475519</v>
      </c>
      <c r="M37" s="69">
        <f t="shared" si="11"/>
        <v>0.46080180684120098</v>
      </c>
      <c r="N37" s="69">
        <f t="shared" si="11"/>
        <v>7.3765647255717877</v>
      </c>
      <c r="O37" s="69">
        <f t="shared" si="11"/>
        <v>1.9128960407289599</v>
      </c>
      <c r="P37" s="69">
        <f t="shared" si="11"/>
        <v>6.5924910732434183</v>
      </c>
      <c r="Q37" s="69">
        <f t="shared" si="11"/>
        <v>4.9195421795684773</v>
      </c>
      <c r="R37" s="69">
        <f t="shared" si="11"/>
        <v>2.1097519287681421</v>
      </c>
      <c r="S37" s="69">
        <f t="shared" si="13"/>
        <v>2.2541295846644647</v>
      </c>
      <c r="T37" s="69">
        <f>SUM(C37:S37)</f>
        <v>100.00000000000001</v>
      </c>
      <c r="U37" s="225"/>
      <c r="V37" s="225"/>
      <c r="W37" s="225"/>
      <c r="X37" s="225"/>
      <c r="Y37" s="225"/>
      <c r="Z37" s="225"/>
      <c r="AA37" s="225"/>
      <c r="AB37" s="225"/>
      <c r="AC37" s="225"/>
      <c r="AD37" s="225"/>
      <c r="AE37" s="225"/>
      <c r="AF37" s="225"/>
      <c r="AG37" s="225"/>
      <c r="AH37" s="225"/>
    </row>
    <row r="38" spans="1:34">
      <c r="B38" s="68" t="s">
        <v>96</v>
      </c>
      <c r="C38" s="69">
        <f t="shared" si="11"/>
        <v>3.2148717537236129</v>
      </c>
      <c r="D38" s="69">
        <f t="shared" si="11"/>
        <v>6.7043348186706098E-2</v>
      </c>
      <c r="E38" s="69">
        <f t="shared" si="11"/>
        <v>13.287852725367873</v>
      </c>
      <c r="F38" s="69">
        <f t="shared" si="11"/>
        <v>21.921646677544288</v>
      </c>
      <c r="G38" s="69">
        <f t="shared" si="11"/>
        <v>2.7332032010999643</v>
      </c>
      <c r="H38" s="69">
        <f t="shared" si="11"/>
        <v>4.1523234936516058</v>
      </c>
      <c r="I38" s="69">
        <f t="shared" si="11"/>
        <v>6.7543753409962202</v>
      </c>
      <c r="J38" s="69">
        <f t="shared" si="11"/>
        <v>9.0454736495813837</v>
      </c>
      <c r="K38" s="69">
        <f t="shared" si="11"/>
        <v>5.0255648332435712</v>
      </c>
      <c r="L38" s="69">
        <f t="shared" si="11"/>
        <v>6.4050352776991089</v>
      </c>
      <c r="M38" s="69">
        <f t="shared" si="11"/>
        <v>0.47094194271248307</v>
      </c>
      <c r="N38" s="69">
        <f t="shared" si="11"/>
        <v>7.7394129924440627</v>
      </c>
      <c r="O38" s="69">
        <f t="shared" si="11"/>
        <v>1.9398294995389271</v>
      </c>
      <c r="P38" s="69">
        <f t="shared" si="11"/>
        <v>7.3616058752326072</v>
      </c>
      <c r="Q38" s="69">
        <f t="shared" si="11"/>
        <v>5.5452588729168024</v>
      </c>
      <c r="R38" s="69">
        <f t="shared" si="11"/>
        <v>1.869127895573611</v>
      </c>
      <c r="S38" s="69">
        <f t="shared" si="13"/>
        <v>2.4664326204871601</v>
      </c>
      <c r="T38" s="69">
        <f t="shared" si="13"/>
        <v>100</v>
      </c>
      <c r="U38" s="221"/>
    </row>
    <row r="39" spans="1:34">
      <c r="B39" s="68" t="s">
        <v>105</v>
      </c>
      <c r="C39" s="69">
        <f t="shared" si="11"/>
        <v>3.4096750134152094</v>
      </c>
      <c r="D39" s="69">
        <f t="shared" si="11"/>
        <v>6.6334686211098948E-2</v>
      </c>
      <c r="E39" s="69">
        <f t="shared" si="11"/>
        <v>13.160693195421775</v>
      </c>
      <c r="F39" s="69">
        <f t="shared" si="11"/>
        <v>22.51770031240687</v>
      </c>
      <c r="G39" s="69">
        <f t="shared" si="11"/>
        <v>2.7139414743683443</v>
      </c>
      <c r="H39" s="69">
        <f t="shared" si="11"/>
        <v>3.9948474143963248</v>
      </c>
      <c r="I39" s="69">
        <f t="shared" si="11"/>
        <v>6.8076645055038743</v>
      </c>
      <c r="J39" s="69">
        <f t="shared" si="11"/>
        <v>9.609132536606559</v>
      </c>
      <c r="K39" s="69">
        <f t="shared" si="11"/>
        <v>4.8534408517997036</v>
      </c>
      <c r="L39" s="69">
        <f t="shared" si="11"/>
        <v>6.4612587212579955</v>
      </c>
      <c r="M39" s="69">
        <f t="shared" si="11"/>
        <v>0.46834417936904293</v>
      </c>
      <c r="N39" s="69">
        <f t="shared" si="11"/>
        <v>8.0546506829723885</v>
      </c>
      <c r="O39" s="69">
        <f t="shared" si="11"/>
        <v>2.0853646131889616</v>
      </c>
      <c r="P39" s="69">
        <f t="shared" si="11"/>
        <v>6.1448450937455075</v>
      </c>
      <c r="Q39" s="69">
        <f t="shared" si="11"/>
        <v>5.3097926195564344</v>
      </c>
      <c r="R39" s="69">
        <f t="shared" si="11"/>
        <v>1.9845368391666653</v>
      </c>
      <c r="S39" s="69">
        <f t="shared" si="13"/>
        <v>2.3577772606132492</v>
      </c>
      <c r="T39" s="69">
        <f t="shared" si="13"/>
        <v>100</v>
      </c>
      <c r="U39" s="221"/>
    </row>
    <row r="40" spans="1:34">
      <c r="B40" s="68" t="s">
        <v>138</v>
      </c>
      <c r="C40" s="69">
        <f t="shared" si="11"/>
        <v>3.7959326869910002</v>
      </c>
      <c r="D40" s="69">
        <f t="shared" ref="D40:S40" si="14">(D19/$T19)*100</f>
        <v>3.9794931439528294E-2</v>
      </c>
      <c r="E40" s="69">
        <f t="shared" si="14"/>
        <v>13.789163055468967</v>
      </c>
      <c r="F40" s="69">
        <f t="shared" si="14"/>
        <v>23.078795991495962</v>
      </c>
      <c r="G40" s="69">
        <f t="shared" si="14"/>
        <v>2.7118746179290882</v>
      </c>
      <c r="H40" s="69">
        <f t="shared" si="14"/>
        <v>3.7269400838222415</v>
      </c>
      <c r="I40" s="69">
        <f t="shared" si="14"/>
        <v>6.8871884298112738</v>
      </c>
      <c r="J40" s="69">
        <f t="shared" si="14"/>
        <v>8.9908448980037683</v>
      </c>
      <c r="K40" s="69">
        <f t="shared" si="14"/>
        <v>4.5555014381502845</v>
      </c>
      <c r="L40" s="69">
        <f t="shared" si="14"/>
        <v>6.7738834210307353</v>
      </c>
      <c r="M40" s="69">
        <f t="shared" si="14"/>
        <v>0.38869375340477508</v>
      </c>
      <c r="N40" s="69">
        <f t="shared" si="14"/>
        <v>7.8664416524591001</v>
      </c>
      <c r="O40" s="69">
        <f t="shared" si="14"/>
        <v>2.0890878620051834</v>
      </c>
      <c r="P40" s="69">
        <f t="shared" si="14"/>
        <v>6.2584539640551675</v>
      </c>
      <c r="Q40" s="69">
        <f t="shared" si="14"/>
        <v>4.7263578081200617</v>
      </c>
      <c r="R40" s="69">
        <f t="shared" si="14"/>
        <v>1.9978500447690815</v>
      </c>
      <c r="S40" s="69">
        <f t="shared" si="14"/>
        <v>2.3231953610437852</v>
      </c>
      <c r="T40" s="69">
        <f t="shared" si="13"/>
        <v>100</v>
      </c>
      <c r="U40" s="221"/>
    </row>
    <row r="41" spans="1:34" s="221" customFormat="1" ht="16.5" thickBot="1">
      <c r="B41" s="68" t="s">
        <v>178</v>
      </c>
      <c r="C41" s="69">
        <f t="shared" si="11"/>
        <v>4.0315942678290684</v>
      </c>
      <c r="D41" s="69">
        <f t="shared" ref="D41:S42" si="15">(D20/$T20)*100</f>
        <v>0.13671727743730996</v>
      </c>
      <c r="E41" s="69">
        <f t="shared" si="15"/>
        <v>14.735858069243429</v>
      </c>
      <c r="F41" s="69">
        <f t="shared" si="15"/>
        <v>23.450001247834841</v>
      </c>
      <c r="G41" s="69">
        <f t="shared" si="15"/>
        <v>2.6653221030116421</v>
      </c>
      <c r="H41" s="69">
        <f t="shared" si="15"/>
        <v>4.0604341582790342</v>
      </c>
      <c r="I41" s="69">
        <f t="shared" si="15"/>
        <v>7.1145083252610322</v>
      </c>
      <c r="J41" s="69">
        <f t="shared" si="15"/>
        <v>9.0033047840500071</v>
      </c>
      <c r="K41" s="69">
        <f t="shared" si="15"/>
        <v>4.1150245569944577</v>
      </c>
      <c r="L41" s="69">
        <f t="shared" si="15"/>
        <v>7.3107189033721403</v>
      </c>
      <c r="M41" s="69">
        <f t="shared" si="15"/>
        <v>0.3783039796327361</v>
      </c>
      <c r="N41" s="69">
        <f t="shared" si="15"/>
        <v>7.2454827417392247</v>
      </c>
      <c r="O41" s="69">
        <f t="shared" si="15"/>
        <v>2.0425061146779435</v>
      </c>
      <c r="P41" s="69">
        <f t="shared" si="15"/>
        <v>5.9458328551645439</v>
      </c>
      <c r="Q41" s="69">
        <f t="shared" si="15"/>
        <v>3.6044086675992038</v>
      </c>
      <c r="R41" s="69">
        <f t="shared" si="15"/>
        <v>1.9152118592363765</v>
      </c>
      <c r="S41" s="69">
        <f t="shared" si="15"/>
        <v>2.2447700886370052</v>
      </c>
      <c r="T41" s="69">
        <f t="shared" si="13"/>
        <v>100</v>
      </c>
    </row>
    <row r="42" spans="1:34" s="137" customFormat="1" ht="16.5" thickBot="1">
      <c r="A42" s="136"/>
      <c r="B42" s="132" t="s">
        <v>212</v>
      </c>
      <c r="C42" s="69">
        <f t="shared" si="11"/>
        <v>4.1967865435805747</v>
      </c>
      <c r="D42" s="69">
        <f t="shared" si="11"/>
        <v>5.8560110513497618E-2</v>
      </c>
      <c r="E42" s="69">
        <f t="shared" si="11"/>
        <v>14.667179952552431</v>
      </c>
      <c r="F42" s="69">
        <f t="shared" si="11"/>
        <v>22.963134860643006</v>
      </c>
      <c r="G42" s="69">
        <f t="shared" si="11"/>
        <v>2.584856468254177</v>
      </c>
      <c r="H42" s="69">
        <f t="shared" si="11"/>
        <v>4.0903551003174421</v>
      </c>
      <c r="I42" s="69">
        <f t="shared" si="11"/>
        <v>6.7032946260970965</v>
      </c>
      <c r="J42" s="69">
        <f t="shared" si="11"/>
        <v>8.9607474223847028</v>
      </c>
      <c r="K42" s="69">
        <f t="shared" si="11"/>
        <v>3.9203181834085292</v>
      </c>
      <c r="L42" s="69">
        <f t="shared" si="11"/>
        <v>7.3878596403159387</v>
      </c>
      <c r="M42" s="69">
        <f t="shared" si="11"/>
        <v>0.54404690576732084</v>
      </c>
      <c r="N42" s="69">
        <f t="shared" si="11"/>
        <v>7.402160052486928</v>
      </c>
      <c r="O42" s="69">
        <f t="shared" si="11"/>
        <v>2.006251690680227</v>
      </c>
      <c r="P42" s="69">
        <f t="shared" si="11"/>
        <v>6.4187936441546105</v>
      </c>
      <c r="Q42" s="69">
        <f t="shared" si="11"/>
        <v>3.8800611764667376</v>
      </c>
      <c r="R42" s="69">
        <f t="shared" si="11"/>
        <v>1.9610160398701919</v>
      </c>
      <c r="S42" s="69">
        <f t="shared" si="15"/>
        <v>2.2545775825065846</v>
      </c>
      <c r="T42" s="69">
        <f t="shared" si="13"/>
        <v>100</v>
      </c>
    </row>
    <row r="43" spans="1:34" s="388" customFormat="1" ht="15">
      <c r="A43" s="403"/>
      <c r="C43" s="402"/>
      <c r="D43" s="402"/>
      <c r="E43" s="402"/>
      <c r="F43" s="402"/>
      <c r="G43" s="402"/>
      <c r="H43" s="402"/>
      <c r="I43" s="402"/>
      <c r="J43" s="402"/>
      <c r="K43" s="402"/>
      <c r="L43" s="402"/>
      <c r="M43" s="402"/>
      <c r="N43" s="402"/>
      <c r="O43" s="402"/>
      <c r="P43" s="402"/>
      <c r="Q43" s="402"/>
      <c r="R43" s="402"/>
      <c r="S43" s="402"/>
      <c r="T43" s="402"/>
      <c r="U43" s="403"/>
      <c r="V43" s="403"/>
      <c r="W43" s="403"/>
      <c r="X43" s="403"/>
      <c r="Y43" s="403"/>
      <c r="Z43" s="403"/>
      <c r="AA43" s="403"/>
      <c r="AB43" s="403"/>
      <c r="AC43" s="403"/>
      <c r="AD43" s="403"/>
      <c r="AE43" s="403"/>
      <c r="AF43" s="403"/>
      <c r="AG43" s="403"/>
      <c r="AH43" s="403"/>
    </row>
    <row r="44" spans="1:34" ht="23.25">
      <c r="B44" s="421" t="s">
        <v>293</v>
      </c>
      <c r="C44" s="26"/>
      <c r="D44" s="26"/>
      <c r="E44" s="26"/>
      <c r="F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21"/>
    </row>
    <row r="45" spans="1:34" ht="30">
      <c r="B45" s="406" t="s">
        <v>253</v>
      </c>
      <c r="C45" s="407" t="s">
        <v>254</v>
      </c>
      <c r="D45" s="407" t="s">
        <v>255</v>
      </c>
      <c r="E45" s="407" t="s">
        <v>256</v>
      </c>
      <c r="F45" s="407" t="s">
        <v>257</v>
      </c>
      <c r="G45" s="413" t="s">
        <v>258</v>
      </c>
      <c r="H45" s="404"/>
      <c r="I45" s="404"/>
      <c r="J45" s="404"/>
      <c r="K45" s="404"/>
      <c r="L45" s="26"/>
      <c r="M45" s="26"/>
      <c r="N45" s="26"/>
      <c r="O45" s="26"/>
      <c r="P45" s="26"/>
      <c r="Q45" s="26"/>
      <c r="R45" s="26"/>
      <c r="S45" s="26"/>
      <c r="T45" s="26"/>
      <c r="U45" s="221"/>
    </row>
    <row r="46" spans="1:34" ht="15">
      <c r="B46" s="406" t="s">
        <v>259</v>
      </c>
      <c r="C46" s="405">
        <v>4686.99</v>
      </c>
      <c r="D46" s="405">
        <v>1860.79</v>
      </c>
      <c r="E46" s="411">
        <v>39.70117282093625</v>
      </c>
      <c r="F46" s="404">
        <v>2826.19</v>
      </c>
      <c r="G46" s="414">
        <v>60.298613822517225</v>
      </c>
      <c r="H46" s="404"/>
      <c r="I46" s="404"/>
      <c r="J46" s="404"/>
      <c r="K46" s="404"/>
      <c r="L46" s="26"/>
      <c r="M46" s="26"/>
      <c r="N46" s="26"/>
      <c r="O46" s="26"/>
      <c r="P46" s="26"/>
      <c r="Q46" s="26"/>
      <c r="R46" s="26"/>
      <c r="S46" s="26"/>
      <c r="T46" s="26"/>
      <c r="U46" s="221"/>
    </row>
    <row r="47" spans="1:34" ht="15">
      <c r="B47" s="406" t="s">
        <v>260</v>
      </c>
      <c r="C47" s="405">
        <v>2241.21</v>
      </c>
      <c r="D47" s="405">
        <v>1413.27</v>
      </c>
      <c r="E47" s="411">
        <v>63.058347945975612</v>
      </c>
      <c r="F47" s="404">
        <v>827.94</v>
      </c>
      <c r="G47" s="414">
        <v>36.941652054024395</v>
      </c>
      <c r="H47" s="404"/>
      <c r="I47" s="404"/>
      <c r="J47" s="404"/>
      <c r="K47" s="412"/>
      <c r="L47" s="26"/>
      <c r="M47" s="26"/>
      <c r="N47" s="26"/>
      <c r="O47" s="26"/>
      <c r="P47" s="26"/>
      <c r="Q47" s="26"/>
      <c r="R47" s="26"/>
      <c r="S47" s="26"/>
      <c r="T47" s="26"/>
      <c r="U47" s="221"/>
    </row>
    <row r="48" spans="1:34" ht="15">
      <c r="B48" s="406" t="s">
        <v>261</v>
      </c>
      <c r="C48" s="405">
        <v>1368.85</v>
      </c>
      <c r="D48" s="405">
        <v>1201.68</v>
      </c>
      <c r="E48" s="411">
        <v>87.787558899806413</v>
      </c>
      <c r="F48" s="404">
        <v>167.17</v>
      </c>
      <c r="G48" s="414">
        <v>12.212441100193592</v>
      </c>
      <c r="H48" s="404"/>
      <c r="I48" s="404"/>
      <c r="J48" s="404"/>
      <c r="K48" s="404"/>
      <c r="L48" s="26"/>
      <c r="M48" s="26"/>
      <c r="N48" s="26"/>
      <c r="O48" s="26"/>
      <c r="P48" s="26"/>
      <c r="Q48" s="26"/>
      <c r="R48" s="26"/>
      <c r="S48" s="26"/>
      <c r="T48" s="26"/>
      <c r="U48" s="221"/>
    </row>
    <row r="49" spans="2:21" ht="15">
      <c r="B49" s="406" t="s">
        <v>262</v>
      </c>
      <c r="C49" s="405">
        <v>1035.3599999999999</v>
      </c>
      <c r="D49" s="405">
        <v>882.88</v>
      </c>
      <c r="E49" s="411">
        <v>85.272755370112819</v>
      </c>
      <c r="F49" s="404">
        <v>152.47999999999999</v>
      </c>
      <c r="G49" s="414">
        <v>14.72724462988719</v>
      </c>
      <c r="H49" s="404"/>
      <c r="I49" s="404"/>
      <c r="J49" s="404"/>
      <c r="K49" s="410"/>
      <c r="L49" s="26"/>
      <c r="M49" s="26"/>
      <c r="N49" s="26"/>
      <c r="O49" s="26"/>
      <c r="P49" s="26"/>
      <c r="Q49" s="26"/>
      <c r="R49" s="26"/>
      <c r="S49" s="26"/>
      <c r="T49" s="26"/>
      <c r="U49" s="221"/>
    </row>
    <row r="50" spans="2:21" ht="15">
      <c r="B50" s="406" t="s">
        <v>263</v>
      </c>
      <c r="C50" s="405">
        <v>1019.91</v>
      </c>
      <c r="D50" s="405">
        <v>947.7</v>
      </c>
      <c r="E50" s="411">
        <v>92.919963526193499</v>
      </c>
      <c r="F50" s="404">
        <v>72.209999999999994</v>
      </c>
      <c r="G50" s="414">
        <v>7.0800364738065111</v>
      </c>
      <c r="H50" s="404"/>
      <c r="I50" s="404"/>
      <c r="J50" s="404"/>
      <c r="K50" s="404"/>
      <c r="L50" s="26"/>
      <c r="M50" s="26"/>
      <c r="N50" s="26"/>
      <c r="O50" s="26"/>
      <c r="P50" s="26"/>
      <c r="Q50" s="26"/>
      <c r="R50" s="26"/>
      <c r="S50" s="26"/>
      <c r="T50" s="26"/>
      <c r="U50" s="221"/>
    </row>
    <row r="51" spans="2:21" ht="15">
      <c r="B51" s="406" t="s">
        <v>264</v>
      </c>
      <c r="C51" s="405">
        <v>954.68</v>
      </c>
      <c r="D51" s="405">
        <v>633.54</v>
      </c>
      <c r="E51" s="411">
        <v>66.361503330959053</v>
      </c>
      <c r="F51" s="404">
        <v>321.14</v>
      </c>
      <c r="G51" s="414">
        <v>33.638496669040933</v>
      </c>
      <c r="H51" s="404"/>
      <c r="I51" s="404"/>
      <c r="J51" s="404"/>
      <c r="K51" s="404"/>
      <c r="L51" s="26"/>
      <c r="M51" s="26"/>
      <c r="N51" s="26"/>
      <c r="O51" s="26"/>
      <c r="P51" s="26"/>
      <c r="Q51" s="26"/>
      <c r="R51" s="26"/>
      <c r="S51" s="26"/>
      <c r="T51" s="26"/>
      <c r="U51" s="221"/>
    </row>
    <row r="52" spans="2:21" ht="15">
      <c r="B52" s="406" t="s">
        <v>265</v>
      </c>
      <c r="C52" s="405">
        <v>683.93</v>
      </c>
      <c r="D52" s="405">
        <v>280.42</v>
      </c>
      <c r="E52" s="411">
        <v>41.001272060006144</v>
      </c>
      <c r="F52" s="404">
        <v>403.51</v>
      </c>
      <c r="G52" s="414">
        <v>58.99872793999387</v>
      </c>
      <c r="H52" s="404"/>
      <c r="I52" s="404"/>
      <c r="J52" s="404"/>
      <c r="K52" s="404"/>
      <c r="L52" s="26"/>
      <c r="M52" s="26"/>
      <c r="N52" s="26"/>
      <c r="O52" s="26"/>
      <c r="P52" s="26"/>
      <c r="Q52" s="26"/>
      <c r="R52" s="26"/>
      <c r="S52" s="26"/>
      <c r="T52" s="26"/>
      <c r="U52" s="221"/>
    </row>
    <row r="53" spans="2:21" ht="15">
      <c r="B53" s="406" t="s">
        <v>266</v>
      </c>
      <c r="C53" s="405">
        <v>648.89</v>
      </c>
      <c r="D53" s="405">
        <v>567.25</v>
      </c>
      <c r="E53" s="411">
        <v>87.418514694324159</v>
      </c>
      <c r="F53" s="404">
        <v>81.61</v>
      </c>
      <c r="G53" s="414">
        <v>12.576862025921191</v>
      </c>
      <c r="H53" s="404"/>
      <c r="I53" s="404"/>
      <c r="J53" s="404"/>
      <c r="K53" s="404"/>
      <c r="L53" s="26"/>
      <c r="M53" s="26"/>
      <c r="N53" s="26"/>
      <c r="O53" s="26"/>
      <c r="P53" s="26"/>
      <c r="Q53" s="26"/>
      <c r="R53" s="26"/>
      <c r="S53" s="26"/>
      <c r="T53" s="26"/>
      <c r="U53" s="221"/>
    </row>
    <row r="54" spans="2:21" ht="15">
      <c r="B54" s="406" t="s">
        <v>267</v>
      </c>
      <c r="C54" s="405">
        <v>642.87</v>
      </c>
      <c r="D54" s="405">
        <v>495.26</v>
      </c>
      <c r="E54" s="411">
        <v>77.038903666371112</v>
      </c>
      <c r="F54" s="404">
        <v>147.61000000000001</v>
      </c>
      <c r="G54" s="414">
        <v>22.961096333628888</v>
      </c>
      <c r="H54" s="404"/>
      <c r="I54" s="404"/>
      <c r="J54" s="404"/>
      <c r="K54" s="404"/>
      <c r="L54" s="26"/>
      <c r="M54" s="26"/>
      <c r="N54" s="26"/>
      <c r="O54" s="26"/>
      <c r="P54" s="26"/>
      <c r="Q54" s="26"/>
      <c r="R54" s="26"/>
      <c r="S54" s="26"/>
      <c r="T54" s="26"/>
      <c r="U54" s="221"/>
    </row>
    <row r="55" spans="2:21">
      <c r="B55" s="406" t="s">
        <v>268</v>
      </c>
      <c r="C55" s="405">
        <v>607.95000000000005</v>
      </c>
      <c r="D55" s="405">
        <v>566.71</v>
      </c>
      <c r="E55" s="411">
        <v>93.216547413438605</v>
      </c>
      <c r="F55" s="404">
        <v>41.24</v>
      </c>
      <c r="G55" s="414">
        <v>6.7834525865613946</v>
      </c>
      <c r="H55" s="404"/>
      <c r="I55" s="404"/>
      <c r="J55" s="404"/>
      <c r="K55" s="404"/>
    </row>
    <row r="56" spans="2:21">
      <c r="B56" s="406" t="s">
        <v>269</v>
      </c>
      <c r="C56" s="405">
        <v>599.39</v>
      </c>
      <c r="D56" s="405">
        <v>465.27</v>
      </c>
      <c r="E56" s="411">
        <v>77.623917649610448</v>
      </c>
      <c r="F56" s="404">
        <v>134.12</v>
      </c>
      <c r="G56" s="414">
        <v>22.376082350389563</v>
      </c>
      <c r="H56" s="404"/>
      <c r="I56" s="404"/>
      <c r="J56" s="404"/>
      <c r="K56" s="404"/>
    </row>
    <row r="57" spans="2:21">
      <c r="B57" s="406" t="s">
        <v>270</v>
      </c>
      <c r="C57" s="405">
        <v>316.94</v>
      </c>
      <c r="D57" s="405">
        <v>160.6</v>
      </c>
      <c r="E57" s="411">
        <v>50.672051492396029</v>
      </c>
      <c r="F57" s="404">
        <v>156.34</v>
      </c>
      <c r="G57" s="414">
        <v>49.327948507603963</v>
      </c>
      <c r="H57" s="404"/>
      <c r="I57" s="404"/>
      <c r="J57" s="404"/>
      <c r="K57" s="404"/>
    </row>
    <row r="58" spans="2:21">
      <c r="B58" s="406" t="s">
        <v>271</v>
      </c>
      <c r="C58" s="405">
        <v>227.28</v>
      </c>
      <c r="D58" s="405">
        <v>217.83</v>
      </c>
      <c r="E58" s="411">
        <v>95.842133051742351</v>
      </c>
      <c r="F58" s="404">
        <v>9.4499999999999993</v>
      </c>
      <c r="G58" s="414">
        <v>4.1578669482576558</v>
      </c>
      <c r="H58" s="404"/>
      <c r="I58" s="404"/>
      <c r="J58" s="404"/>
      <c r="K58" s="404"/>
    </row>
    <row r="59" spans="2:21">
      <c r="B59" s="406" t="s">
        <v>272</v>
      </c>
      <c r="C59" s="405">
        <v>170.92</v>
      </c>
      <c r="D59" s="405">
        <v>112.32</v>
      </c>
      <c r="E59" s="411">
        <v>65.714954364615025</v>
      </c>
      <c r="F59" s="404">
        <v>58.6</v>
      </c>
      <c r="G59" s="414">
        <v>34.285045635384982</v>
      </c>
      <c r="H59" s="404"/>
      <c r="I59" s="404"/>
      <c r="J59" s="404"/>
      <c r="K59" s="404"/>
    </row>
    <row r="60" spans="2:21">
      <c r="B60" s="406" t="s">
        <v>273</v>
      </c>
      <c r="C60" s="405">
        <v>78.91</v>
      </c>
      <c r="D60" s="405">
        <v>20.23</v>
      </c>
      <c r="E60" s="411">
        <v>25.636801419338489</v>
      </c>
      <c r="F60" s="404">
        <v>58.68</v>
      </c>
      <c r="G60" s="414">
        <v>74.363198580661518</v>
      </c>
      <c r="H60" s="404"/>
      <c r="I60" s="404"/>
      <c r="J60" s="404"/>
      <c r="K60" s="404"/>
    </row>
    <row r="61" spans="2:21">
      <c r="B61" s="406" t="s">
        <v>274</v>
      </c>
      <c r="C61" s="405">
        <v>58.4</v>
      </c>
      <c r="D61" s="405">
        <v>57.16</v>
      </c>
      <c r="E61" s="411">
        <v>97.876712328767127</v>
      </c>
      <c r="F61" s="404">
        <v>1.24</v>
      </c>
      <c r="G61" s="414">
        <v>2.1232876712328768</v>
      </c>
      <c r="H61" s="386"/>
      <c r="I61" s="386"/>
      <c r="J61" s="386"/>
      <c r="K61" s="386"/>
    </row>
    <row r="62" spans="2:21">
      <c r="B62" s="406" t="s">
        <v>275</v>
      </c>
      <c r="C62" s="405">
        <v>36.6</v>
      </c>
      <c r="D62" s="405">
        <v>25.88</v>
      </c>
      <c r="E62" s="411">
        <v>70.710382513661202</v>
      </c>
      <c r="F62" s="404">
        <v>10.72</v>
      </c>
      <c r="G62" s="414">
        <v>29.289617486338798</v>
      </c>
      <c r="H62" s="386"/>
      <c r="I62" s="386"/>
      <c r="J62" s="386"/>
      <c r="K62" s="386"/>
    </row>
    <row r="63" spans="2:21">
      <c r="B63" s="406" t="s">
        <v>276</v>
      </c>
      <c r="C63" s="405">
        <v>23.09</v>
      </c>
      <c r="D63" s="405">
        <v>22.71</v>
      </c>
      <c r="E63" s="411">
        <v>98.354265915980946</v>
      </c>
      <c r="F63" s="404">
        <v>0.38</v>
      </c>
      <c r="G63" s="414">
        <v>1.645734084019056</v>
      </c>
      <c r="H63" s="386"/>
      <c r="I63" s="386"/>
      <c r="J63" s="386"/>
      <c r="K63" s="386"/>
    </row>
    <row r="64" spans="2:21">
      <c r="B64" s="406" t="s">
        <v>277</v>
      </c>
      <c r="C64" s="405">
        <v>22.68</v>
      </c>
      <c r="D64" s="405">
        <v>3.81</v>
      </c>
      <c r="E64" s="411">
        <v>16.798941798941801</v>
      </c>
      <c r="F64" s="404">
        <v>18.87</v>
      </c>
      <c r="G64" s="414">
        <v>83.201058201058203</v>
      </c>
      <c r="H64" s="386"/>
      <c r="I64" s="386"/>
      <c r="J64" s="386"/>
      <c r="K64" s="386"/>
    </row>
    <row r="65" spans="2:11">
      <c r="B65" s="406" t="s">
        <v>278</v>
      </c>
      <c r="C65" s="405">
        <v>11.34</v>
      </c>
      <c r="D65" s="405">
        <v>11.33</v>
      </c>
      <c r="E65" s="411">
        <v>99.911816578483254</v>
      </c>
      <c r="F65" s="404">
        <v>0.01</v>
      </c>
      <c r="G65" s="414">
        <v>8.8183421516754859E-2</v>
      </c>
      <c r="H65" s="386"/>
      <c r="I65" s="386"/>
      <c r="J65" s="386"/>
      <c r="K65" s="386"/>
    </row>
    <row r="66" spans="2:11">
      <c r="B66" s="406" t="s">
        <v>279</v>
      </c>
      <c r="C66" s="405">
        <v>8.9700000000000006</v>
      </c>
      <c r="D66" s="405">
        <v>6.73</v>
      </c>
      <c r="E66" s="411">
        <v>75.0278706800446</v>
      </c>
      <c r="F66" s="404">
        <v>2.2400000000000002</v>
      </c>
      <c r="G66" s="414">
        <v>24.972129319955407</v>
      </c>
      <c r="H66" s="386"/>
      <c r="I66" s="386"/>
      <c r="J66" s="386"/>
      <c r="K66" s="386"/>
    </row>
    <row r="67" spans="2:11">
      <c r="B67" s="406" t="s">
        <v>280</v>
      </c>
      <c r="C67" s="405">
        <v>0.03</v>
      </c>
      <c r="D67" s="405">
        <v>-28.79</v>
      </c>
      <c r="E67" s="411"/>
      <c r="F67" s="404">
        <v>28.82</v>
      </c>
      <c r="G67" s="414"/>
      <c r="H67" s="386"/>
      <c r="I67" s="386"/>
      <c r="J67" s="386"/>
      <c r="K67" s="386"/>
    </row>
    <row r="68" spans="2:11">
      <c r="B68" s="406" t="s">
        <v>125</v>
      </c>
      <c r="C68" s="408">
        <v>15445.190000000002</v>
      </c>
      <c r="D68" s="408">
        <v>9924.5799999999963</v>
      </c>
      <c r="E68" s="411">
        <v>64.256768612105091</v>
      </c>
      <c r="F68" s="409">
        <v>5520.57</v>
      </c>
      <c r="G68" s="414">
        <v>35.742972407590969</v>
      </c>
      <c r="H68" s="386"/>
      <c r="I68" s="386"/>
      <c r="J68" s="386"/>
      <c r="K68" s="386"/>
    </row>
  </sheetData>
  <mergeCells count="4">
    <mergeCell ref="H3:S3"/>
    <mergeCell ref="B25:B26"/>
    <mergeCell ref="B3:B4"/>
    <mergeCell ref="D3:G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59028-2135-4B70-A9F1-80D55E3591CD}">
  <dimension ref="A1:I46"/>
  <sheetViews>
    <sheetView workbookViewId="0">
      <selection activeCell="B16" sqref="B16"/>
    </sheetView>
  </sheetViews>
  <sheetFormatPr defaultRowHeight="15"/>
  <cols>
    <col min="1" max="1" width="32.42578125" customWidth="1"/>
    <col min="2" max="2" width="20.5703125" customWidth="1"/>
    <col min="3" max="3" width="21.28515625" customWidth="1"/>
    <col min="4" max="4" width="21.85546875" customWidth="1"/>
    <col min="5" max="5" width="22.7109375" customWidth="1"/>
    <col min="6" max="6" width="21.42578125" customWidth="1"/>
    <col min="7" max="7" width="30.140625" customWidth="1"/>
    <col min="8" max="8" width="20.28515625" customWidth="1"/>
  </cols>
  <sheetData>
    <row r="1" spans="1:9" ht="18.75">
      <c r="A1" s="436" t="s">
        <v>114</v>
      </c>
      <c r="B1" s="436"/>
      <c r="C1" s="436"/>
      <c r="D1" s="436"/>
      <c r="E1" s="436"/>
      <c r="F1" s="436"/>
      <c r="G1" s="436"/>
    </row>
    <row r="3" spans="1:9">
      <c r="A3" s="441" t="s">
        <v>294</v>
      </c>
      <c r="B3" s="441"/>
      <c r="C3" s="441"/>
      <c r="D3" s="340"/>
      <c r="E3" s="340"/>
    </row>
    <row r="4" spans="1:9">
      <c r="A4" s="347"/>
      <c r="B4" s="347" t="s">
        <v>240</v>
      </c>
      <c r="C4" s="348" t="s">
        <v>241</v>
      </c>
      <c r="D4" s="340"/>
      <c r="E4" s="340"/>
    </row>
    <row r="5" spans="1:9">
      <c r="A5" s="347" t="s">
        <v>251</v>
      </c>
      <c r="B5" s="348">
        <v>15213.02</v>
      </c>
      <c r="C5" s="348">
        <v>100</v>
      </c>
      <c r="D5" s="340"/>
      <c r="E5" s="340"/>
    </row>
    <row r="6" spans="1:9">
      <c r="A6" s="360" t="s">
        <v>252</v>
      </c>
      <c r="B6" s="361">
        <f>B5-(B7)</f>
        <v>7768.51</v>
      </c>
      <c r="C6" s="361">
        <f>C5-C7</f>
        <v>52.565033827912835</v>
      </c>
      <c r="D6" s="362"/>
      <c r="E6" s="362"/>
      <c r="F6" s="254"/>
      <c r="G6" s="254"/>
      <c r="H6" s="254"/>
      <c r="I6" s="254"/>
    </row>
    <row r="7" spans="1:9">
      <c r="A7" s="360" t="s">
        <v>242</v>
      </c>
      <c r="B7" s="361">
        <v>7444.51</v>
      </c>
      <c r="C7" s="361">
        <v>47.434966172087165</v>
      </c>
      <c r="D7" s="362"/>
      <c r="E7" s="362"/>
      <c r="F7" s="254"/>
      <c r="G7" s="254"/>
      <c r="H7" s="254"/>
      <c r="I7" s="254"/>
    </row>
    <row r="8" spans="1:9">
      <c r="A8" s="347" t="s">
        <v>243</v>
      </c>
      <c r="B8" s="348">
        <v>5613.28</v>
      </c>
      <c r="C8" s="348">
        <v>35.766725669581128</v>
      </c>
      <c r="D8" s="340"/>
      <c r="E8" s="340"/>
    </row>
    <row r="9" spans="1:9">
      <c r="A9" s="347" t="s">
        <v>244</v>
      </c>
      <c r="B9" s="348">
        <v>3871.77</v>
      </c>
      <c r="C9" s="348">
        <v>24.670163513260366</v>
      </c>
      <c r="D9" s="340"/>
      <c r="E9" s="340"/>
    </row>
    <row r="10" spans="1:9">
      <c r="A10" s="347" t="s">
        <v>245</v>
      </c>
      <c r="B10" s="348">
        <v>2856.69</v>
      </c>
      <c r="C10" s="348">
        <v>18.202271675924901</v>
      </c>
      <c r="D10" s="340"/>
      <c r="E10" s="340"/>
    </row>
    <row r="11" spans="1:9">
      <c r="A11" s="347" t="s">
        <v>246</v>
      </c>
      <c r="B11" s="348">
        <v>2035.11</v>
      </c>
      <c r="C11" s="348">
        <v>12.967324109508391</v>
      </c>
      <c r="D11" s="340"/>
      <c r="E11" s="340"/>
    </row>
    <row r="20" spans="2:8" ht="18.75">
      <c r="B20" s="436" t="s">
        <v>114</v>
      </c>
      <c r="C20" s="436"/>
      <c r="D20" s="436"/>
      <c r="E20" s="436"/>
      <c r="F20" s="436"/>
      <c r="G20" s="436"/>
      <c r="H20" s="436"/>
    </row>
    <row r="21" spans="2:8">
      <c r="B21" s="100"/>
      <c r="C21" s="437">
        <v>2015</v>
      </c>
      <c r="D21" s="438"/>
      <c r="E21" s="437">
        <v>2016</v>
      </c>
      <c r="F21" s="438"/>
      <c r="G21" s="100">
        <v>2017</v>
      </c>
      <c r="H21" s="100"/>
    </row>
    <row r="22" spans="2:8">
      <c r="B22" s="100"/>
      <c r="C22" s="100" t="s">
        <v>115</v>
      </c>
      <c r="D22" s="100" t="s">
        <v>116</v>
      </c>
      <c r="E22" s="100" t="s">
        <v>115</v>
      </c>
      <c r="F22" s="100" t="s">
        <v>116</v>
      </c>
      <c r="G22" s="100" t="s">
        <v>115</v>
      </c>
      <c r="H22" s="100" t="s">
        <v>116</v>
      </c>
    </row>
    <row r="23" spans="2:8">
      <c r="B23" s="101"/>
      <c r="C23" s="101"/>
      <c r="D23" s="101" t="s">
        <v>117</v>
      </c>
      <c r="E23" s="101"/>
      <c r="F23" s="101" t="s">
        <v>117</v>
      </c>
      <c r="G23" s="101"/>
      <c r="H23" s="101" t="s">
        <v>117</v>
      </c>
    </row>
    <row r="24" spans="2:8">
      <c r="B24" s="101" t="s">
        <v>118</v>
      </c>
      <c r="C24" s="105">
        <v>2860397</v>
      </c>
      <c r="D24" s="105">
        <v>252.3</v>
      </c>
      <c r="E24" s="105">
        <v>2332503</v>
      </c>
      <c r="F24" s="105">
        <v>226.51</v>
      </c>
      <c r="G24" s="105">
        <v>2209792</v>
      </c>
      <c r="H24" s="105">
        <v>122.37</v>
      </c>
    </row>
    <row r="25" spans="2:8">
      <c r="B25" s="101" t="s">
        <v>119</v>
      </c>
      <c r="C25" s="105">
        <v>127994</v>
      </c>
      <c r="D25" s="105">
        <v>344.29</v>
      </c>
      <c r="E25" s="105">
        <v>110092</v>
      </c>
      <c r="F25" s="105">
        <v>307.47000000000003</v>
      </c>
      <c r="G25" s="105">
        <v>87485</v>
      </c>
      <c r="H25" s="105">
        <v>286.98</v>
      </c>
    </row>
    <row r="26" spans="2:8">
      <c r="B26" s="101" t="s">
        <v>120</v>
      </c>
      <c r="C26" s="105">
        <v>24444</v>
      </c>
      <c r="D26" s="105">
        <v>546.83000000000004</v>
      </c>
      <c r="E26" s="105">
        <v>20432</v>
      </c>
      <c r="F26" s="105">
        <v>448.34</v>
      </c>
      <c r="G26" s="105">
        <v>17883</v>
      </c>
      <c r="H26" s="105">
        <v>382.6</v>
      </c>
    </row>
    <row r="27" spans="2:8">
      <c r="B27" s="101" t="s">
        <v>121</v>
      </c>
      <c r="C27" s="105">
        <v>4780</v>
      </c>
      <c r="D27" s="105">
        <v>339.82</v>
      </c>
      <c r="E27" s="105">
        <v>4090</v>
      </c>
      <c r="F27" s="105">
        <v>285.56</v>
      </c>
      <c r="G27" s="105">
        <v>3486</v>
      </c>
      <c r="H27" s="105">
        <v>229.56</v>
      </c>
    </row>
    <row r="28" spans="2:8">
      <c r="B28" s="101" t="s">
        <v>122</v>
      </c>
      <c r="C28" s="105">
        <v>5422</v>
      </c>
      <c r="D28" s="105">
        <v>1478.13</v>
      </c>
      <c r="E28" s="105">
        <v>4703</v>
      </c>
      <c r="F28" s="105">
        <v>1074.3699999999999</v>
      </c>
      <c r="G28" s="105">
        <v>4441</v>
      </c>
      <c r="H28" s="105">
        <v>953.87</v>
      </c>
    </row>
    <row r="29" spans="2:8">
      <c r="B29" s="101" t="s">
        <v>123</v>
      </c>
      <c r="C29" s="105">
        <v>1493</v>
      </c>
      <c r="D29" s="105">
        <v>1002.11</v>
      </c>
      <c r="E29" s="105">
        <v>1110</v>
      </c>
      <c r="F29" s="105">
        <v>788.83</v>
      </c>
      <c r="G29" s="105">
        <v>1205</v>
      </c>
      <c r="H29" s="105">
        <v>744.72</v>
      </c>
    </row>
    <row r="30" spans="2:8">
      <c r="B30" s="101" t="s">
        <v>124</v>
      </c>
      <c r="C30" s="105">
        <v>2048</v>
      </c>
      <c r="D30" s="105">
        <v>9365.42</v>
      </c>
      <c r="E30" s="105">
        <v>2247</v>
      </c>
      <c r="F30" s="105">
        <v>13127.05</v>
      </c>
      <c r="G30" s="105">
        <v>3891</v>
      </c>
      <c r="H30" s="105">
        <v>13192.44</v>
      </c>
    </row>
    <row r="31" spans="2:8">
      <c r="B31" s="100" t="s">
        <v>125</v>
      </c>
      <c r="C31" s="106">
        <v>3026578</v>
      </c>
      <c r="D31" s="106">
        <v>13354.17</v>
      </c>
      <c r="E31" s="106">
        <v>2475177</v>
      </c>
      <c r="F31" s="106">
        <v>16291.64</v>
      </c>
      <c r="G31" s="106">
        <v>2328183</v>
      </c>
      <c r="H31" s="106">
        <v>15953.39</v>
      </c>
    </row>
    <row r="32" spans="2:8">
      <c r="B32" s="101"/>
      <c r="C32" s="101"/>
      <c r="D32" s="101"/>
      <c r="E32" s="101"/>
      <c r="F32" s="101"/>
      <c r="G32" s="101"/>
      <c r="H32" s="101"/>
    </row>
    <row r="33" spans="2:7" ht="18.75">
      <c r="B33" s="439" t="s">
        <v>126</v>
      </c>
      <c r="C33" s="440"/>
      <c r="D33" s="440"/>
      <c r="E33" s="440"/>
      <c r="F33" s="440"/>
      <c r="G33" s="440"/>
    </row>
    <row r="34" spans="2:7">
      <c r="B34" s="102"/>
      <c r="C34" s="103" t="s">
        <v>127</v>
      </c>
      <c r="D34" s="103" t="s">
        <v>128</v>
      </c>
      <c r="E34" s="103" t="s">
        <v>129</v>
      </c>
      <c r="F34" s="104" t="s">
        <v>130</v>
      </c>
      <c r="G34" s="103" t="s">
        <v>131</v>
      </c>
    </row>
    <row r="35" spans="2:7">
      <c r="B35" s="442">
        <v>2015</v>
      </c>
      <c r="C35" s="100" t="s">
        <v>132</v>
      </c>
      <c r="D35" s="105">
        <v>42573</v>
      </c>
      <c r="E35" s="105">
        <v>2564327.0499999998</v>
      </c>
      <c r="F35" s="105">
        <v>61.31</v>
      </c>
      <c r="G35" s="105">
        <v>22.41</v>
      </c>
    </row>
    <row r="36" spans="2:7">
      <c r="B36" s="442"/>
      <c r="C36" s="100" t="s">
        <v>133</v>
      </c>
      <c r="D36" s="105">
        <v>26863</v>
      </c>
      <c r="E36" s="105">
        <v>88776510.780000001</v>
      </c>
      <c r="F36" s="105">
        <v>38.69</v>
      </c>
      <c r="G36" s="105">
        <v>77.59</v>
      </c>
    </row>
    <row r="37" spans="2:7">
      <c r="B37" s="442">
        <v>2016</v>
      </c>
      <c r="C37" s="100" t="s">
        <v>132</v>
      </c>
      <c r="D37" s="105">
        <v>36951</v>
      </c>
      <c r="E37" s="105">
        <v>2446670.73</v>
      </c>
      <c r="F37" s="105">
        <v>63.11</v>
      </c>
      <c r="G37" s="105">
        <v>30.19</v>
      </c>
    </row>
    <row r="38" spans="2:7">
      <c r="B38" s="442"/>
      <c r="C38" s="100" t="s">
        <v>133</v>
      </c>
      <c r="D38" s="105">
        <v>21597</v>
      </c>
      <c r="E38" s="105">
        <v>5658139.9100000001</v>
      </c>
      <c r="F38" s="105">
        <v>36.89</v>
      </c>
      <c r="G38" s="105">
        <v>69.81</v>
      </c>
    </row>
    <row r="39" spans="2:7">
      <c r="B39" s="442">
        <v>2017</v>
      </c>
      <c r="C39" s="100" t="s">
        <v>132</v>
      </c>
      <c r="D39" s="105">
        <v>26825</v>
      </c>
      <c r="E39" s="105">
        <v>1686836.5</v>
      </c>
      <c r="F39" s="105">
        <v>65.31</v>
      </c>
      <c r="G39" s="105">
        <v>28.34</v>
      </c>
    </row>
    <row r="40" spans="2:7">
      <c r="B40" s="442"/>
      <c r="C40" s="100" t="s">
        <v>133</v>
      </c>
      <c r="D40" s="105">
        <v>14250</v>
      </c>
      <c r="E40" s="105">
        <v>4264972.53</v>
      </c>
      <c r="F40" s="105">
        <v>34.69</v>
      </c>
      <c r="G40" s="105">
        <v>71.66</v>
      </c>
    </row>
    <row r="41" spans="2:7">
      <c r="F41" t="s">
        <v>134</v>
      </c>
    </row>
    <row r="43" spans="2:7" ht="18.75">
      <c r="B43" s="436" t="s">
        <v>135</v>
      </c>
      <c r="C43" s="436"/>
      <c r="D43" s="436"/>
      <c r="E43" s="436"/>
      <c r="F43" s="436"/>
      <c r="G43" s="436"/>
    </row>
    <row r="44" spans="2:7">
      <c r="B44" s="100"/>
      <c r="C44" s="100">
        <v>2013</v>
      </c>
      <c r="D44" s="100">
        <v>2014</v>
      </c>
      <c r="E44" s="100">
        <v>2015</v>
      </c>
      <c r="F44" s="100">
        <v>2016</v>
      </c>
      <c r="G44" s="100">
        <v>2017</v>
      </c>
    </row>
    <row r="45" spans="2:7">
      <c r="B45" s="100" t="s">
        <v>136</v>
      </c>
      <c r="C45" s="105">
        <v>3241.78</v>
      </c>
      <c r="D45" s="105">
        <v>3271.05</v>
      </c>
      <c r="E45" s="105">
        <v>4009.93</v>
      </c>
      <c r="F45" s="105">
        <v>4929.13</v>
      </c>
      <c r="G45" s="105">
        <v>6655.75</v>
      </c>
    </row>
    <row r="46" spans="2:7">
      <c r="B46" s="100" t="s">
        <v>137</v>
      </c>
      <c r="C46" s="105">
        <v>4.3099999999999996</v>
      </c>
      <c r="D46" s="105">
        <v>5.89</v>
      </c>
      <c r="E46" s="105">
        <v>200.87</v>
      </c>
      <c r="F46" s="105">
        <v>185.27</v>
      </c>
      <c r="G46" s="105">
        <v>82.1</v>
      </c>
    </row>
  </sheetData>
  <mergeCells count="10">
    <mergeCell ref="A3:C3"/>
    <mergeCell ref="A1:G1"/>
    <mergeCell ref="B35:B36"/>
    <mergeCell ref="B37:B38"/>
    <mergeCell ref="B39:B40"/>
    <mergeCell ref="B43:G43"/>
    <mergeCell ref="B20:H20"/>
    <mergeCell ref="C21:D21"/>
    <mergeCell ref="E21:F21"/>
    <mergeCell ref="B33:G3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A410A-56A3-4BC5-98C9-AE963B7C103E}">
  <dimension ref="C3:J26"/>
  <sheetViews>
    <sheetView topLeftCell="C14" workbookViewId="0">
      <selection activeCell="D30" sqref="D30"/>
    </sheetView>
  </sheetViews>
  <sheetFormatPr defaultRowHeight="15"/>
  <cols>
    <col min="2" max="2" width="1.140625" customWidth="1"/>
    <col min="3" max="3" width="28.140625" customWidth="1"/>
    <col min="4" max="4" width="20.7109375" customWidth="1"/>
    <col min="5" max="5" width="22.42578125" customWidth="1"/>
    <col min="6" max="6" width="24.85546875" customWidth="1"/>
    <col min="7" max="7" width="32.85546875" customWidth="1"/>
    <col min="9" max="9" width="26" customWidth="1"/>
    <col min="10" max="10" width="19.140625" customWidth="1"/>
  </cols>
  <sheetData>
    <row r="3" spans="3:10">
      <c r="C3" s="255" t="s">
        <v>250</v>
      </c>
      <c r="E3" s="340"/>
      <c r="F3" s="340"/>
      <c r="G3" s="340"/>
    </row>
    <row r="4" spans="3:10">
      <c r="C4" s="341" t="s">
        <v>233</v>
      </c>
      <c r="D4" s="443"/>
      <c r="E4" s="444"/>
      <c r="F4" s="342" t="s">
        <v>247</v>
      </c>
      <c r="G4" s="342" t="s">
        <v>248</v>
      </c>
    </row>
    <row r="5" spans="3:10">
      <c r="C5" s="445" t="s">
        <v>234</v>
      </c>
      <c r="D5" s="343" t="s">
        <v>235</v>
      </c>
      <c r="E5" s="344">
        <v>5629986919.7290154</v>
      </c>
      <c r="F5" s="344">
        <f>E5/$E$13*100</f>
        <v>37.007675460484137</v>
      </c>
      <c r="G5" s="344"/>
    </row>
    <row r="6" spans="3:10">
      <c r="C6" s="445"/>
      <c r="D6" s="345" t="s">
        <v>236</v>
      </c>
      <c r="E6" s="346">
        <v>401999</v>
      </c>
      <c r="F6" s="346"/>
      <c r="G6" s="340">
        <f>(E6/E$14)*100</f>
        <v>21.292579305786035</v>
      </c>
      <c r="I6" s="204"/>
      <c r="J6" s="273"/>
    </row>
    <row r="7" spans="3:10">
      <c r="C7" s="445" t="s">
        <v>237</v>
      </c>
      <c r="D7" s="343" t="s">
        <v>235</v>
      </c>
      <c r="E7" s="344">
        <v>4753676678.256916</v>
      </c>
      <c r="F7" s="344">
        <f>E7/$E$13*100</f>
        <v>31.247412518228689</v>
      </c>
      <c r="G7" s="344"/>
      <c r="I7" s="204"/>
      <c r="J7" s="273"/>
    </row>
    <row r="8" spans="3:10">
      <c r="C8" s="445"/>
      <c r="D8" s="345" t="s">
        <v>236</v>
      </c>
      <c r="E8" s="346">
        <v>88131</v>
      </c>
      <c r="F8" s="346"/>
      <c r="G8" s="340">
        <f>(E8/E$14)*100</f>
        <v>4.6680123751507567</v>
      </c>
    </row>
    <row r="9" spans="3:10">
      <c r="C9" s="445" t="s">
        <v>238</v>
      </c>
      <c r="D9" s="343" t="s">
        <v>235</v>
      </c>
      <c r="E9" s="344">
        <v>2338429613.3117805</v>
      </c>
      <c r="F9" s="344">
        <f>E9/$E$13*100</f>
        <v>15.371233619276891</v>
      </c>
      <c r="G9" s="344"/>
      <c r="I9" s="204"/>
    </row>
    <row r="10" spans="3:10">
      <c r="C10" s="445"/>
      <c r="D10" s="345" t="s">
        <v>236</v>
      </c>
      <c r="E10" s="346">
        <v>40715</v>
      </c>
      <c r="F10" s="346"/>
      <c r="G10" s="340">
        <f>(E10/E$14)*100</f>
        <v>2.156541101930797</v>
      </c>
    </row>
    <row r="11" spans="3:10">
      <c r="C11" s="445" t="s">
        <v>239</v>
      </c>
      <c r="D11" s="343" t="s">
        <v>235</v>
      </c>
      <c r="E11" s="344">
        <v>2490931788.7203889</v>
      </c>
      <c r="F11" s="344">
        <f>E11/$E$13*100</f>
        <v>16.373678402010285</v>
      </c>
      <c r="G11" s="344"/>
      <c r="I11" s="204"/>
    </row>
    <row r="12" spans="3:10" ht="15.75" thickBot="1">
      <c r="C12" s="446"/>
      <c r="D12" s="349" t="s">
        <v>236</v>
      </c>
      <c r="E12" s="350">
        <v>1357132</v>
      </c>
      <c r="F12" s="350"/>
      <c r="G12" s="340">
        <f>(E12/E$14)*100</f>
        <v>71.8828672171324</v>
      </c>
    </row>
    <row r="13" spans="3:10" ht="15.75" thickBot="1">
      <c r="C13" s="447" t="s">
        <v>35</v>
      </c>
      <c r="D13" s="351" t="s">
        <v>235</v>
      </c>
      <c r="E13" s="352">
        <v>15213025000.018101</v>
      </c>
      <c r="F13" s="352">
        <f>E13/$E$13*100</f>
        <v>100</v>
      </c>
      <c r="G13" s="353"/>
    </row>
    <row r="14" spans="3:10" ht="16.5" thickBot="1">
      <c r="C14" s="448"/>
      <c r="D14" s="354" t="s">
        <v>236</v>
      </c>
      <c r="E14" s="355">
        <v>1887977</v>
      </c>
      <c r="F14" s="356"/>
      <c r="G14" s="357">
        <f>(E14/E$14)*100</f>
        <v>100</v>
      </c>
      <c r="I14" s="133"/>
    </row>
    <row r="15" spans="3:10">
      <c r="C15" s="255" t="s">
        <v>250</v>
      </c>
      <c r="E15" s="340"/>
      <c r="F15" s="340"/>
      <c r="G15" s="340"/>
    </row>
    <row r="16" spans="3:10">
      <c r="E16" s="340"/>
      <c r="F16" s="340"/>
      <c r="G16" s="340"/>
      <c r="I16" s="273"/>
    </row>
    <row r="17" spans="3:7">
      <c r="C17" s="358"/>
      <c r="D17" s="358"/>
      <c r="E17" s="359"/>
      <c r="F17" s="340"/>
      <c r="G17" s="340"/>
    </row>
    <row r="18" spans="3:7">
      <c r="C18" s="441" t="s">
        <v>249</v>
      </c>
      <c r="D18" s="441"/>
      <c r="E18" s="441"/>
      <c r="F18" s="340"/>
      <c r="G18" s="340"/>
    </row>
    <row r="19" spans="3:7">
      <c r="C19" s="347"/>
      <c r="D19" s="347" t="s">
        <v>240</v>
      </c>
      <c r="E19" s="348" t="s">
        <v>241</v>
      </c>
      <c r="F19" s="340"/>
      <c r="G19" s="340"/>
    </row>
    <row r="20" spans="3:7">
      <c r="C20" s="347" t="s">
        <v>251</v>
      </c>
      <c r="D20" s="348">
        <v>15213.02</v>
      </c>
      <c r="E20" s="348">
        <v>100</v>
      </c>
      <c r="F20" s="340"/>
      <c r="G20" s="340"/>
    </row>
    <row r="21" spans="3:7" s="254" customFormat="1">
      <c r="C21" s="360" t="s">
        <v>252</v>
      </c>
      <c r="D21" s="361">
        <f>D20-(D22)</f>
        <v>7768.51</v>
      </c>
      <c r="E21" s="361">
        <f>E20-E22</f>
        <v>52.565033827912835</v>
      </c>
      <c r="F21" s="362"/>
      <c r="G21" s="362"/>
    </row>
    <row r="22" spans="3:7" s="254" customFormat="1">
      <c r="C22" s="360" t="s">
        <v>242</v>
      </c>
      <c r="D22" s="361">
        <v>7444.51</v>
      </c>
      <c r="E22" s="361">
        <v>47.434966172087165</v>
      </c>
      <c r="F22" s="362"/>
      <c r="G22" s="362"/>
    </row>
    <row r="23" spans="3:7">
      <c r="C23" s="347" t="s">
        <v>243</v>
      </c>
      <c r="D23" s="348">
        <v>5613.28</v>
      </c>
      <c r="E23" s="348">
        <v>35.766725669581128</v>
      </c>
      <c r="F23" s="340"/>
      <c r="G23" s="340"/>
    </row>
    <row r="24" spans="3:7">
      <c r="C24" s="347" t="s">
        <v>244</v>
      </c>
      <c r="D24" s="348">
        <v>3871.77</v>
      </c>
      <c r="E24" s="348">
        <v>24.670163513260366</v>
      </c>
      <c r="F24" s="340"/>
      <c r="G24" s="340"/>
    </row>
    <row r="25" spans="3:7">
      <c r="C25" s="347" t="s">
        <v>245</v>
      </c>
      <c r="D25" s="348">
        <v>2856.69</v>
      </c>
      <c r="E25" s="348">
        <v>18.202271675924901</v>
      </c>
      <c r="F25" s="340"/>
      <c r="G25" s="340"/>
    </row>
    <row r="26" spans="3:7">
      <c r="C26" s="347" t="s">
        <v>246</v>
      </c>
      <c r="D26" s="348">
        <v>2035.11</v>
      </c>
      <c r="E26" s="348">
        <v>12.967324109508391</v>
      </c>
      <c r="F26" s="340"/>
      <c r="G26" s="340"/>
    </row>
  </sheetData>
  <mergeCells count="7">
    <mergeCell ref="C18:E18"/>
    <mergeCell ref="D4:E4"/>
    <mergeCell ref="C5:C6"/>
    <mergeCell ref="C7:C8"/>
    <mergeCell ref="C9:C10"/>
    <mergeCell ref="C11:C12"/>
    <mergeCell ref="C13:C1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E6BC0-D1FB-45D2-89F9-4FF96E1EDDBD}">
  <dimension ref="A1:K119"/>
  <sheetViews>
    <sheetView workbookViewId="0">
      <pane xSplit="3" ySplit="1" topLeftCell="D52" activePane="bottomRight" state="frozen"/>
      <selection pane="topRight" activeCell="D1" sqref="D1"/>
      <selection pane="bottomLeft" activeCell="A2" sqref="A2"/>
      <selection pane="bottomRight" activeCell="D92" sqref="D92"/>
    </sheetView>
  </sheetViews>
  <sheetFormatPr defaultRowHeight="15"/>
  <cols>
    <col min="2" max="2" width="20.85546875" style="36" customWidth="1"/>
    <col min="3" max="3" width="21.7109375" style="119" bestFit="1" customWidth="1"/>
    <col min="4" max="4" width="38.85546875" style="120" customWidth="1"/>
    <col min="5" max="5" width="30.85546875" style="120" customWidth="1"/>
    <col min="6" max="6" width="35.28515625" style="119" customWidth="1"/>
    <col min="7" max="7" width="34" style="120" customWidth="1"/>
    <col min="8" max="8" width="29.5703125" style="119" customWidth="1"/>
    <col min="258" max="258" width="14.7109375" bestFit="1" customWidth="1"/>
    <col min="259" max="259" width="21.7109375" bestFit="1" customWidth="1"/>
    <col min="260" max="260" width="38.85546875" customWidth="1"/>
    <col min="261" max="261" width="30.85546875" customWidth="1"/>
    <col min="262" max="262" width="35.28515625" customWidth="1"/>
    <col min="263" max="263" width="34" customWidth="1"/>
    <col min="264" max="264" width="29.5703125" customWidth="1"/>
    <col min="514" max="514" width="14.7109375" bestFit="1" customWidth="1"/>
    <col min="515" max="515" width="21.7109375" bestFit="1" customWidth="1"/>
    <col min="516" max="516" width="38.85546875" customWidth="1"/>
    <col min="517" max="517" width="30.85546875" customWidth="1"/>
    <col min="518" max="518" width="35.28515625" customWidth="1"/>
    <col min="519" max="519" width="34" customWidth="1"/>
    <col min="520" max="520" width="29.5703125" customWidth="1"/>
    <col min="770" max="770" width="14.7109375" bestFit="1" customWidth="1"/>
    <col min="771" max="771" width="21.7109375" bestFit="1" customWidth="1"/>
    <col min="772" max="772" width="38.85546875" customWidth="1"/>
    <col min="773" max="773" width="30.85546875" customWidth="1"/>
    <col min="774" max="774" width="35.28515625" customWidth="1"/>
    <col min="775" max="775" width="34" customWidth="1"/>
    <col min="776" max="776" width="29.5703125" customWidth="1"/>
    <col min="1026" max="1026" width="14.7109375" bestFit="1" customWidth="1"/>
    <col min="1027" max="1027" width="21.7109375" bestFit="1" customWidth="1"/>
    <col min="1028" max="1028" width="38.85546875" customWidth="1"/>
    <col min="1029" max="1029" width="30.85546875" customWidth="1"/>
    <col min="1030" max="1030" width="35.28515625" customWidth="1"/>
    <col min="1031" max="1031" width="34" customWidth="1"/>
    <col min="1032" max="1032" width="29.5703125" customWidth="1"/>
    <col min="1282" max="1282" width="14.7109375" bestFit="1" customWidth="1"/>
    <col min="1283" max="1283" width="21.7109375" bestFit="1" customWidth="1"/>
    <col min="1284" max="1284" width="38.85546875" customWidth="1"/>
    <col min="1285" max="1285" width="30.85546875" customWidth="1"/>
    <col min="1286" max="1286" width="35.28515625" customWidth="1"/>
    <col min="1287" max="1287" width="34" customWidth="1"/>
    <col min="1288" max="1288" width="29.5703125" customWidth="1"/>
    <col min="1538" max="1538" width="14.7109375" bestFit="1" customWidth="1"/>
    <col min="1539" max="1539" width="21.7109375" bestFit="1" customWidth="1"/>
    <col min="1540" max="1540" width="38.85546875" customWidth="1"/>
    <col min="1541" max="1541" width="30.85546875" customWidth="1"/>
    <col min="1542" max="1542" width="35.28515625" customWidth="1"/>
    <col min="1543" max="1543" width="34" customWidth="1"/>
    <col min="1544" max="1544" width="29.5703125" customWidth="1"/>
    <col min="1794" max="1794" width="14.7109375" bestFit="1" customWidth="1"/>
    <col min="1795" max="1795" width="21.7109375" bestFit="1" customWidth="1"/>
    <col min="1796" max="1796" width="38.85546875" customWidth="1"/>
    <col min="1797" max="1797" width="30.85546875" customWidth="1"/>
    <col min="1798" max="1798" width="35.28515625" customWidth="1"/>
    <col min="1799" max="1799" width="34" customWidth="1"/>
    <col min="1800" max="1800" width="29.5703125" customWidth="1"/>
    <col min="2050" max="2050" width="14.7109375" bestFit="1" customWidth="1"/>
    <col min="2051" max="2051" width="21.7109375" bestFit="1" customWidth="1"/>
    <col min="2052" max="2052" width="38.85546875" customWidth="1"/>
    <col min="2053" max="2053" width="30.85546875" customWidth="1"/>
    <col min="2054" max="2054" width="35.28515625" customWidth="1"/>
    <col min="2055" max="2055" width="34" customWidth="1"/>
    <col min="2056" max="2056" width="29.5703125" customWidth="1"/>
    <col min="2306" max="2306" width="14.7109375" bestFit="1" customWidth="1"/>
    <col min="2307" max="2307" width="21.7109375" bestFit="1" customWidth="1"/>
    <col min="2308" max="2308" width="38.85546875" customWidth="1"/>
    <col min="2309" max="2309" width="30.85546875" customWidth="1"/>
    <col min="2310" max="2310" width="35.28515625" customWidth="1"/>
    <col min="2311" max="2311" width="34" customWidth="1"/>
    <col min="2312" max="2312" width="29.5703125" customWidth="1"/>
    <col min="2562" max="2562" width="14.7109375" bestFit="1" customWidth="1"/>
    <col min="2563" max="2563" width="21.7109375" bestFit="1" customWidth="1"/>
    <col min="2564" max="2564" width="38.85546875" customWidth="1"/>
    <col min="2565" max="2565" width="30.85546875" customWidth="1"/>
    <col min="2566" max="2566" width="35.28515625" customWidth="1"/>
    <col min="2567" max="2567" width="34" customWidth="1"/>
    <col min="2568" max="2568" width="29.5703125" customWidth="1"/>
    <col min="2818" max="2818" width="14.7109375" bestFit="1" customWidth="1"/>
    <col min="2819" max="2819" width="21.7109375" bestFit="1" customWidth="1"/>
    <col min="2820" max="2820" width="38.85546875" customWidth="1"/>
    <col min="2821" max="2821" width="30.85546875" customWidth="1"/>
    <col min="2822" max="2822" width="35.28515625" customWidth="1"/>
    <col min="2823" max="2823" width="34" customWidth="1"/>
    <col min="2824" max="2824" width="29.5703125" customWidth="1"/>
    <col min="3074" max="3074" width="14.7109375" bestFit="1" customWidth="1"/>
    <col min="3075" max="3075" width="21.7109375" bestFit="1" customWidth="1"/>
    <col min="3076" max="3076" width="38.85546875" customWidth="1"/>
    <col min="3077" max="3077" width="30.85546875" customWidth="1"/>
    <col min="3078" max="3078" width="35.28515625" customWidth="1"/>
    <col min="3079" max="3079" width="34" customWidth="1"/>
    <col min="3080" max="3080" width="29.5703125" customWidth="1"/>
    <col min="3330" max="3330" width="14.7109375" bestFit="1" customWidth="1"/>
    <col min="3331" max="3331" width="21.7109375" bestFit="1" customWidth="1"/>
    <col min="3332" max="3332" width="38.85546875" customWidth="1"/>
    <col min="3333" max="3333" width="30.85546875" customWidth="1"/>
    <col min="3334" max="3334" width="35.28515625" customWidth="1"/>
    <col min="3335" max="3335" width="34" customWidth="1"/>
    <col min="3336" max="3336" width="29.5703125" customWidth="1"/>
    <col min="3586" max="3586" width="14.7109375" bestFit="1" customWidth="1"/>
    <col min="3587" max="3587" width="21.7109375" bestFit="1" customWidth="1"/>
    <col min="3588" max="3588" width="38.85546875" customWidth="1"/>
    <col min="3589" max="3589" width="30.85546875" customWidth="1"/>
    <col min="3590" max="3590" width="35.28515625" customWidth="1"/>
    <col min="3591" max="3591" width="34" customWidth="1"/>
    <col min="3592" max="3592" width="29.5703125" customWidth="1"/>
    <col min="3842" max="3842" width="14.7109375" bestFit="1" customWidth="1"/>
    <col min="3843" max="3843" width="21.7109375" bestFit="1" customWidth="1"/>
    <col min="3844" max="3844" width="38.85546875" customWidth="1"/>
    <col min="3845" max="3845" width="30.85546875" customWidth="1"/>
    <col min="3846" max="3846" width="35.28515625" customWidth="1"/>
    <col min="3847" max="3847" width="34" customWidth="1"/>
    <col min="3848" max="3848" width="29.5703125" customWidth="1"/>
    <col min="4098" max="4098" width="14.7109375" bestFit="1" customWidth="1"/>
    <col min="4099" max="4099" width="21.7109375" bestFit="1" customWidth="1"/>
    <col min="4100" max="4100" width="38.85546875" customWidth="1"/>
    <col min="4101" max="4101" width="30.85546875" customWidth="1"/>
    <col min="4102" max="4102" width="35.28515625" customWidth="1"/>
    <col min="4103" max="4103" width="34" customWidth="1"/>
    <col min="4104" max="4104" width="29.5703125" customWidth="1"/>
    <col min="4354" max="4354" width="14.7109375" bestFit="1" customWidth="1"/>
    <col min="4355" max="4355" width="21.7109375" bestFit="1" customWidth="1"/>
    <col min="4356" max="4356" width="38.85546875" customWidth="1"/>
    <col min="4357" max="4357" width="30.85546875" customWidth="1"/>
    <col min="4358" max="4358" width="35.28515625" customWidth="1"/>
    <col min="4359" max="4359" width="34" customWidth="1"/>
    <col min="4360" max="4360" width="29.5703125" customWidth="1"/>
    <col min="4610" max="4610" width="14.7109375" bestFit="1" customWidth="1"/>
    <col min="4611" max="4611" width="21.7109375" bestFit="1" customWidth="1"/>
    <col min="4612" max="4612" width="38.85546875" customWidth="1"/>
    <col min="4613" max="4613" width="30.85546875" customWidth="1"/>
    <col min="4614" max="4614" width="35.28515625" customWidth="1"/>
    <col min="4615" max="4615" width="34" customWidth="1"/>
    <col min="4616" max="4616" width="29.5703125" customWidth="1"/>
    <col min="4866" max="4866" width="14.7109375" bestFit="1" customWidth="1"/>
    <col min="4867" max="4867" width="21.7109375" bestFit="1" customWidth="1"/>
    <col min="4868" max="4868" width="38.85546875" customWidth="1"/>
    <col min="4869" max="4869" width="30.85546875" customWidth="1"/>
    <col min="4870" max="4870" width="35.28515625" customWidth="1"/>
    <col min="4871" max="4871" width="34" customWidth="1"/>
    <col min="4872" max="4872" width="29.5703125" customWidth="1"/>
    <col min="5122" max="5122" width="14.7109375" bestFit="1" customWidth="1"/>
    <col min="5123" max="5123" width="21.7109375" bestFit="1" customWidth="1"/>
    <col min="5124" max="5124" width="38.85546875" customWidth="1"/>
    <col min="5125" max="5125" width="30.85546875" customWidth="1"/>
    <col min="5126" max="5126" width="35.28515625" customWidth="1"/>
    <col min="5127" max="5127" width="34" customWidth="1"/>
    <col min="5128" max="5128" width="29.5703125" customWidth="1"/>
    <col min="5378" max="5378" width="14.7109375" bestFit="1" customWidth="1"/>
    <col min="5379" max="5379" width="21.7109375" bestFit="1" customWidth="1"/>
    <col min="5380" max="5380" width="38.85546875" customWidth="1"/>
    <col min="5381" max="5381" width="30.85546875" customWidth="1"/>
    <col min="5382" max="5382" width="35.28515625" customWidth="1"/>
    <col min="5383" max="5383" width="34" customWidth="1"/>
    <col min="5384" max="5384" width="29.5703125" customWidth="1"/>
    <col min="5634" max="5634" width="14.7109375" bestFit="1" customWidth="1"/>
    <col min="5635" max="5635" width="21.7109375" bestFit="1" customWidth="1"/>
    <col min="5636" max="5636" width="38.85546875" customWidth="1"/>
    <col min="5637" max="5637" width="30.85546875" customWidth="1"/>
    <col min="5638" max="5638" width="35.28515625" customWidth="1"/>
    <col min="5639" max="5639" width="34" customWidth="1"/>
    <col min="5640" max="5640" width="29.5703125" customWidth="1"/>
    <col min="5890" max="5890" width="14.7109375" bestFit="1" customWidth="1"/>
    <col min="5891" max="5891" width="21.7109375" bestFit="1" customWidth="1"/>
    <col min="5892" max="5892" width="38.85546875" customWidth="1"/>
    <col min="5893" max="5893" width="30.85546875" customWidth="1"/>
    <col min="5894" max="5894" width="35.28515625" customWidth="1"/>
    <col min="5895" max="5895" width="34" customWidth="1"/>
    <col min="5896" max="5896" width="29.5703125" customWidth="1"/>
    <col min="6146" max="6146" width="14.7109375" bestFit="1" customWidth="1"/>
    <col min="6147" max="6147" width="21.7109375" bestFit="1" customWidth="1"/>
    <col min="6148" max="6148" width="38.85546875" customWidth="1"/>
    <col min="6149" max="6149" width="30.85546875" customWidth="1"/>
    <col min="6150" max="6150" width="35.28515625" customWidth="1"/>
    <col min="6151" max="6151" width="34" customWidth="1"/>
    <col min="6152" max="6152" width="29.5703125" customWidth="1"/>
    <col min="6402" max="6402" width="14.7109375" bestFit="1" customWidth="1"/>
    <col min="6403" max="6403" width="21.7109375" bestFit="1" customWidth="1"/>
    <col min="6404" max="6404" width="38.85546875" customWidth="1"/>
    <col min="6405" max="6405" width="30.85546875" customWidth="1"/>
    <col min="6406" max="6406" width="35.28515625" customWidth="1"/>
    <col min="6407" max="6407" width="34" customWidth="1"/>
    <col min="6408" max="6408" width="29.5703125" customWidth="1"/>
    <col min="6658" max="6658" width="14.7109375" bestFit="1" customWidth="1"/>
    <col min="6659" max="6659" width="21.7109375" bestFit="1" customWidth="1"/>
    <col min="6660" max="6660" width="38.85546875" customWidth="1"/>
    <col min="6661" max="6661" width="30.85546875" customWidth="1"/>
    <col min="6662" max="6662" width="35.28515625" customWidth="1"/>
    <col min="6663" max="6663" width="34" customWidth="1"/>
    <col min="6664" max="6664" width="29.5703125" customWidth="1"/>
    <col min="6914" max="6914" width="14.7109375" bestFit="1" customWidth="1"/>
    <col min="6915" max="6915" width="21.7109375" bestFit="1" customWidth="1"/>
    <col min="6916" max="6916" width="38.85546875" customWidth="1"/>
    <col min="6917" max="6917" width="30.85546875" customWidth="1"/>
    <col min="6918" max="6918" width="35.28515625" customWidth="1"/>
    <col min="6919" max="6919" width="34" customWidth="1"/>
    <col min="6920" max="6920" width="29.5703125" customWidth="1"/>
    <col min="7170" max="7170" width="14.7109375" bestFit="1" customWidth="1"/>
    <col min="7171" max="7171" width="21.7109375" bestFit="1" customWidth="1"/>
    <col min="7172" max="7172" width="38.85546875" customWidth="1"/>
    <col min="7173" max="7173" width="30.85546875" customWidth="1"/>
    <col min="7174" max="7174" width="35.28515625" customWidth="1"/>
    <col min="7175" max="7175" width="34" customWidth="1"/>
    <col min="7176" max="7176" width="29.5703125" customWidth="1"/>
    <col min="7426" max="7426" width="14.7109375" bestFit="1" customWidth="1"/>
    <col min="7427" max="7427" width="21.7109375" bestFit="1" customWidth="1"/>
    <col min="7428" max="7428" width="38.85546875" customWidth="1"/>
    <col min="7429" max="7429" width="30.85546875" customWidth="1"/>
    <col min="7430" max="7430" width="35.28515625" customWidth="1"/>
    <col min="7431" max="7431" width="34" customWidth="1"/>
    <col min="7432" max="7432" width="29.5703125" customWidth="1"/>
    <col min="7682" max="7682" width="14.7109375" bestFit="1" customWidth="1"/>
    <col min="7683" max="7683" width="21.7109375" bestFit="1" customWidth="1"/>
    <col min="7684" max="7684" width="38.85546875" customWidth="1"/>
    <col min="7685" max="7685" width="30.85546875" customWidth="1"/>
    <col min="7686" max="7686" width="35.28515625" customWidth="1"/>
    <col min="7687" max="7687" width="34" customWidth="1"/>
    <col min="7688" max="7688" width="29.5703125" customWidth="1"/>
    <col min="7938" max="7938" width="14.7109375" bestFit="1" customWidth="1"/>
    <col min="7939" max="7939" width="21.7109375" bestFit="1" customWidth="1"/>
    <col min="7940" max="7940" width="38.85546875" customWidth="1"/>
    <col min="7941" max="7941" width="30.85546875" customWidth="1"/>
    <col min="7942" max="7942" width="35.28515625" customWidth="1"/>
    <col min="7943" max="7943" width="34" customWidth="1"/>
    <col min="7944" max="7944" width="29.5703125" customWidth="1"/>
    <col min="8194" max="8194" width="14.7109375" bestFit="1" customWidth="1"/>
    <col min="8195" max="8195" width="21.7109375" bestFit="1" customWidth="1"/>
    <col min="8196" max="8196" width="38.85546875" customWidth="1"/>
    <col min="8197" max="8197" width="30.85546875" customWidth="1"/>
    <col min="8198" max="8198" width="35.28515625" customWidth="1"/>
    <col min="8199" max="8199" width="34" customWidth="1"/>
    <col min="8200" max="8200" width="29.5703125" customWidth="1"/>
    <col min="8450" max="8450" width="14.7109375" bestFit="1" customWidth="1"/>
    <col min="8451" max="8451" width="21.7109375" bestFit="1" customWidth="1"/>
    <col min="8452" max="8452" width="38.85546875" customWidth="1"/>
    <col min="8453" max="8453" width="30.85546875" customWidth="1"/>
    <col min="8454" max="8454" width="35.28515625" customWidth="1"/>
    <col min="8455" max="8455" width="34" customWidth="1"/>
    <col min="8456" max="8456" width="29.5703125" customWidth="1"/>
    <col min="8706" max="8706" width="14.7109375" bestFit="1" customWidth="1"/>
    <col min="8707" max="8707" width="21.7109375" bestFit="1" customWidth="1"/>
    <col min="8708" max="8708" width="38.85546875" customWidth="1"/>
    <col min="8709" max="8709" width="30.85546875" customWidth="1"/>
    <col min="8710" max="8710" width="35.28515625" customWidth="1"/>
    <col min="8711" max="8711" width="34" customWidth="1"/>
    <col min="8712" max="8712" width="29.5703125" customWidth="1"/>
    <col min="8962" max="8962" width="14.7109375" bestFit="1" customWidth="1"/>
    <col min="8963" max="8963" width="21.7109375" bestFit="1" customWidth="1"/>
    <col min="8964" max="8964" width="38.85546875" customWidth="1"/>
    <col min="8965" max="8965" width="30.85546875" customWidth="1"/>
    <col min="8966" max="8966" width="35.28515625" customWidth="1"/>
    <col min="8967" max="8967" width="34" customWidth="1"/>
    <col min="8968" max="8968" width="29.5703125" customWidth="1"/>
    <col min="9218" max="9218" width="14.7109375" bestFit="1" customWidth="1"/>
    <col min="9219" max="9219" width="21.7109375" bestFit="1" customWidth="1"/>
    <col min="9220" max="9220" width="38.85546875" customWidth="1"/>
    <col min="9221" max="9221" width="30.85546875" customWidth="1"/>
    <col min="9222" max="9222" width="35.28515625" customWidth="1"/>
    <col min="9223" max="9223" width="34" customWidth="1"/>
    <col min="9224" max="9224" width="29.5703125" customWidth="1"/>
    <col min="9474" max="9474" width="14.7109375" bestFit="1" customWidth="1"/>
    <col min="9475" max="9475" width="21.7109375" bestFit="1" customWidth="1"/>
    <col min="9476" max="9476" width="38.85546875" customWidth="1"/>
    <col min="9477" max="9477" width="30.85546875" customWidth="1"/>
    <col min="9478" max="9478" width="35.28515625" customWidth="1"/>
    <col min="9479" max="9479" width="34" customWidth="1"/>
    <col min="9480" max="9480" width="29.5703125" customWidth="1"/>
    <col min="9730" max="9730" width="14.7109375" bestFit="1" customWidth="1"/>
    <col min="9731" max="9731" width="21.7109375" bestFit="1" customWidth="1"/>
    <col min="9732" max="9732" width="38.85546875" customWidth="1"/>
    <col min="9733" max="9733" width="30.85546875" customWidth="1"/>
    <col min="9734" max="9734" width="35.28515625" customWidth="1"/>
    <col min="9735" max="9735" width="34" customWidth="1"/>
    <col min="9736" max="9736" width="29.5703125" customWidth="1"/>
    <col min="9986" max="9986" width="14.7109375" bestFit="1" customWidth="1"/>
    <col min="9987" max="9987" width="21.7109375" bestFit="1" customWidth="1"/>
    <col min="9988" max="9988" width="38.85546875" customWidth="1"/>
    <col min="9989" max="9989" width="30.85546875" customWidth="1"/>
    <col min="9990" max="9990" width="35.28515625" customWidth="1"/>
    <col min="9991" max="9991" width="34" customWidth="1"/>
    <col min="9992" max="9992" width="29.5703125" customWidth="1"/>
    <col min="10242" max="10242" width="14.7109375" bestFit="1" customWidth="1"/>
    <col min="10243" max="10243" width="21.7109375" bestFit="1" customWidth="1"/>
    <col min="10244" max="10244" width="38.85546875" customWidth="1"/>
    <col min="10245" max="10245" width="30.85546875" customWidth="1"/>
    <col min="10246" max="10246" width="35.28515625" customWidth="1"/>
    <col min="10247" max="10247" width="34" customWidth="1"/>
    <col min="10248" max="10248" width="29.5703125" customWidth="1"/>
    <col min="10498" max="10498" width="14.7109375" bestFit="1" customWidth="1"/>
    <col min="10499" max="10499" width="21.7109375" bestFit="1" customWidth="1"/>
    <col min="10500" max="10500" width="38.85546875" customWidth="1"/>
    <col min="10501" max="10501" width="30.85546875" customWidth="1"/>
    <col min="10502" max="10502" width="35.28515625" customWidth="1"/>
    <col min="10503" max="10503" width="34" customWidth="1"/>
    <col min="10504" max="10504" width="29.5703125" customWidth="1"/>
    <col min="10754" max="10754" width="14.7109375" bestFit="1" customWidth="1"/>
    <col min="10755" max="10755" width="21.7109375" bestFit="1" customWidth="1"/>
    <col min="10756" max="10756" width="38.85546875" customWidth="1"/>
    <col min="10757" max="10757" width="30.85546875" customWidth="1"/>
    <col min="10758" max="10758" width="35.28515625" customWidth="1"/>
    <col min="10759" max="10759" width="34" customWidth="1"/>
    <col min="10760" max="10760" width="29.5703125" customWidth="1"/>
    <col min="11010" max="11010" width="14.7109375" bestFit="1" customWidth="1"/>
    <col min="11011" max="11011" width="21.7109375" bestFit="1" customWidth="1"/>
    <col min="11012" max="11012" width="38.85546875" customWidth="1"/>
    <col min="11013" max="11013" width="30.85546875" customWidth="1"/>
    <col min="11014" max="11014" width="35.28515625" customWidth="1"/>
    <col min="11015" max="11015" width="34" customWidth="1"/>
    <col min="11016" max="11016" width="29.5703125" customWidth="1"/>
    <col min="11266" max="11266" width="14.7109375" bestFit="1" customWidth="1"/>
    <col min="11267" max="11267" width="21.7109375" bestFit="1" customWidth="1"/>
    <col min="11268" max="11268" width="38.85546875" customWidth="1"/>
    <col min="11269" max="11269" width="30.85546875" customWidth="1"/>
    <col min="11270" max="11270" width="35.28515625" customWidth="1"/>
    <col min="11271" max="11271" width="34" customWidth="1"/>
    <col min="11272" max="11272" width="29.5703125" customWidth="1"/>
    <col min="11522" max="11522" width="14.7109375" bestFit="1" customWidth="1"/>
    <col min="11523" max="11523" width="21.7109375" bestFit="1" customWidth="1"/>
    <col min="11524" max="11524" width="38.85546875" customWidth="1"/>
    <col min="11525" max="11525" width="30.85546875" customWidth="1"/>
    <col min="11526" max="11526" width="35.28515625" customWidth="1"/>
    <col min="11527" max="11527" width="34" customWidth="1"/>
    <col min="11528" max="11528" width="29.5703125" customWidth="1"/>
    <col min="11778" max="11778" width="14.7109375" bestFit="1" customWidth="1"/>
    <col min="11779" max="11779" width="21.7109375" bestFit="1" customWidth="1"/>
    <col min="11780" max="11780" width="38.85546875" customWidth="1"/>
    <col min="11781" max="11781" width="30.85546875" customWidth="1"/>
    <col min="11782" max="11782" width="35.28515625" customWidth="1"/>
    <col min="11783" max="11783" width="34" customWidth="1"/>
    <col min="11784" max="11784" width="29.5703125" customWidth="1"/>
    <col min="12034" max="12034" width="14.7109375" bestFit="1" customWidth="1"/>
    <col min="12035" max="12035" width="21.7109375" bestFit="1" customWidth="1"/>
    <col min="12036" max="12036" width="38.85546875" customWidth="1"/>
    <col min="12037" max="12037" width="30.85546875" customWidth="1"/>
    <col min="12038" max="12038" width="35.28515625" customWidth="1"/>
    <col min="12039" max="12039" width="34" customWidth="1"/>
    <col min="12040" max="12040" width="29.5703125" customWidth="1"/>
    <col min="12290" max="12290" width="14.7109375" bestFit="1" customWidth="1"/>
    <col min="12291" max="12291" width="21.7109375" bestFit="1" customWidth="1"/>
    <col min="12292" max="12292" width="38.85546875" customWidth="1"/>
    <col min="12293" max="12293" width="30.85546875" customWidth="1"/>
    <col min="12294" max="12294" width="35.28515625" customWidth="1"/>
    <col min="12295" max="12295" width="34" customWidth="1"/>
    <col min="12296" max="12296" width="29.5703125" customWidth="1"/>
    <col min="12546" max="12546" width="14.7109375" bestFit="1" customWidth="1"/>
    <col min="12547" max="12547" width="21.7109375" bestFit="1" customWidth="1"/>
    <col min="12548" max="12548" width="38.85546875" customWidth="1"/>
    <col min="12549" max="12549" width="30.85546875" customWidth="1"/>
    <col min="12550" max="12550" width="35.28515625" customWidth="1"/>
    <col min="12551" max="12551" width="34" customWidth="1"/>
    <col min="12552" max="12552" width="29.5703125" customWidth="1"/>
    <col min="12802" max="12802" width="14.7109375" bestFit="1" customWidth="1"/>
    <col min="12803" max="12803" width="21.7109375" bestFit="1" customWidth="1"/>
    <col min="12804" max="12804" width="38.85546875" customWidth="1"/>
    <col min="12805" max="12805" width="30.85546875" customWidth="1"/>
    <col min="12806" max="12806" width="35.28515625" customWidth="1"/>
    <col min="12807" max="12807" width="34" customWidth="1"/>
    <col min="12808" max="12808" width="29.5703125" customWidth="1"/>
    <col min="13058" max="13058" width="14.7109375" bestFit="1" customWidth="1"/>
    <col min="13059" max="13059" width="21.7109375" bestFit="1" customWidth="1"/>
    <col min="13060" max="13060" width="38.85546875" customWidth="1"/>
    <col min="13061" max="13061" width="30.85546875" customWidth="1"/>
    <col min="13062" max="13062" width="35.28515625" customWidth="1"/>
    <col min="13063" max="13063" width="34" customWidth="1"/>
    <col min="13064" max="13064" width="29.5703125" customWidth="1"/>
    <col min="13314" max="13314" width="14.7109375" bestFit="1" customWidth="1"/>
    <col min="13315" max="13315" width="21.7109375" bestFit="1" customWidth="1"/>
    <col min="13316" max="13316" width="38.85546875" customWidth="1"/>
    <col min="13317" max="13317" width="30.85546875" customWidth="1"/>
    <col min="13318" max="13318" width="35.28515625" customWidth="1"/>
    <col min="13319" max="13319" width="34" customWidth="1"/>
    <col min="13320" max="13320" width="29.5703125" customWidth="1"/>
    <col min="13570" max="13570" width="14.7109375" bestFit="1" customWidth="1"/>
    <col min="13571" max="13571" width="21.7109375" bestFit="1" customWidth="1"/>
    <col min="13572" max="13572" width="38.85546875" customWidth="1"/>
    <col min="13573" max="13573" width="30.85546875" customWidth="1"/>
    <col min="13574" max="13574" width="35.28515625" customWidth="1"/>
    <col min="13575" max="13575" width="34" customWidth="1"/>
    <col min="13576" max="13576" width="29.5703125" customWidth="1"/>
    <col min="13826" max="13826" width="14.7109375" bestFit="1" customWidth="1"/>
    <col min="13827" max="13827" width="21.7109375" bestFit="1" customWidth="1"/>
    <col min="13828" max="13828" width="38.85546875" customWidth="1"/>
    <col min="13829" max="13829" width="30.85546875" customWidth="1"/>
    <col min="13830" max="13830" width="35.28515625" customWidth="1"/>
    <col min="13831" max="13831" width="34" customWidth="1"/>
    <col min="13832" max="13832" width="29.5703125" customWidth="1"/>
    <col min="14082" max="14082" width="14.7109375" bestFit="1" customWidth="1"/>
    <col min="14083" max="14083" width="21.7109375" bestFit="1" customWidth="1"/>
    <col min="14084" max="14084" width="38.85546875" customWidth="1"/>
    <col min="14085" max="14085" width="30.85546875" customWidth="1"/>
    <col min="14086" max="14086" width="35.28515625" customWidth="1"/>
    <col min="14087" max="14087" width="34" customWidth="1"/>
    <col min="14088" max="14088" width="29.5703125" customWidth="1"/>
    <col min="14338" max="14338" width="14.7109375" bestFit="1" customWidth="1"/>
    <col min="14339" max="14339" width="21.7109375" bestFit="1" customWidth="1"/>
    <col min="14340" max="14340" width="38.85546875" customWidth="1"/>
    <col min="14341" max="14341" width="30.85546875" customWidth="1"/>
    <col min="14342" max="14342" width="35.28515625" customWidth="1"/>
    <col min="14343" max="14343" width="34" customWidth="1"/>
    <col min="14344" max="14344" width="29.5703125" customWidth="1"/>
    <col min="14594" max="14594" width="14.7109375" bestFit="1" customWidth="1"/>
    <col min="14595" max="14595" width="21.7109375" bestFit="1" customWidth="1"/>
    <col min="14596" max="14596" width="38.85546875" customWidth="1"/>
    <col min="14597" max="14597" width="30.85546875" customWidth="1"/>
    <col min="14598" max="14598" width="35.28515625" customWidth="1"/>
    <col min="14599" max="14599" width="34" customWidth="1"/>
    <col min="14600" max="14600" width="29.5703125" customWidth="1"/>
    <col min="14850" max="14850" width="14.7109375" bestFit="1" customWidth="1"/>
    <col min="14851" max="14851" width="21.7109375" bestFit="1" customWidth="1"/>
    <col min="14852" max="14852" width="38.85546875" customWidth="1"/>
    <col min="14853" max="14853" width="30.85546875" customWidth="1"/>
    <col min="14854" max="14854" width="35.28515625" customWidth="1"/>
    <col min="14855" max="14855" width="34" customWidth="1"/>
    <col min="14856" max="14856" width="29.5703125" customWidth="1"/>
    <col min="15106" max="15106" width="14.7109375" bestFit="1" customWidth="1"/>
    <col min="15107" max="15107" width="21.7109375" bestFit="1" customWidth="1"/>
    <col min="15108" max="15108" width="38.85546875" customWidth="1"/>
    <col min="15109" max="15109" width="30.85546875" customWidth="1"/>
    <col min="15110" max="15110" width="35.28515625" customWidth="1"/>
    <col min="15111" max="15111" width="34" customWidth="1"/>
    <col min="15112" max="15112" width="29.5703125" customWidth="1"/>
    <col min="15362" max="15362" width="14.7109375" bestFit="1" customWidth="1"/>
    <col min="15363" max="15363" width="21.7109375" bestFit="1" customWidth="1"/>
    <col min="15364" max="15364" width="38.85546875" customWidth="1"/>
    <col min="15365" max="15365" width="30.85546875" customWidth="1"/>
    <col min="15366" max="15366" width="35.28515625" customWidth="1"/>
    <col min="15367" max="15367" width="34" customWidth="1"/>
    <col min="15368" max="15368" width="29.5703125" customWidth="1"/>
    <col min="15618" max="15618" width="14.7109375" bestFit="1" customWidth="1"/>
    <col min="15619" max="15619" width="21.7109375" bestFit="1" customWidth="1"/>
    <col min="15620" max="15620" width="38.85546875" customWidth="1"/>
    <col min="15621" max="15621" width="30.85546875" customWidth="1"/>
    <col min="15622" max="15622" width="35.28515625" customWidth="1"/>
    <col min="15623" max="15623" width="34" customWidth="1"/>
    <col min="15624" max="15624" width="29.5703125" customWidth="1"/>
    <col min="15874" max="15874" width="14.7109375" bestFit="1" customWidth="1"/>
    <col min="15875" max="15875" width="21.7109375" bestFit="1" customWidth="1"/>
    <col min="15876" max="15876" width="38.85546875" customWidth="1"/>
    <col min="15877" max="15877" width="30.85546875" customWidth="1"/>
    <col min="15878" max="15878" width="35.28515625" customWidth="1"/>
    <col min="15879" max="15879" width="34" customWidth="1"/>
    <col min="15880" max="15880" width="29.5703125" customWidth="1"/>
    <col min="16130" max="16130" width="14.7109375" bestFit="1" customWidth="1"/>
    <col min="16131" max="16131" width="21.7109375" bestFit="1" customWidth="1"/>
    <col min="16132" max="16132" width="38.85546875" customWidth="1"/>
    <col min="16133" max="16133" width="30.85546875" customWidth="1"/>
    <col min="16134" max="16134" width="35.28515625" customWidth="1"/>
    <col min="16135" max="16135" width="34" customWidth="1"/>
    <col min="16136" max="16136" width="29.5703125" customWidth="1"/>
  </cols>
  <sheetData>
    <row r="1" spans="2:9" ht="21.75" thickBot="1">
      <c r="B1" s="451" t="s">
        <v>295</v>
      </c>
      <c r="C1" s="451"/>
      <c r="D1" s="452"/>
    </row>
    <row r="2" spans="2:9" ht="15.75">
      <c r="G2" s="121" t="s">
        <v>140</v>
      </c>
      <c r="H2" s="449"/>
      <c r="I2" s="122"/>
    </row>
    <row r="3" spans="2:9" s="1" customFormat="1">
      <c r="B3" s="123" t="s">
        <v>141</v>
      </c>
      <c r="C3" s="124" t="s">
        <v>142</v>
      </c>
      <c r="D3" s="121" t="s">
        <v>143</v>
      </c>
      <c r="E3" s="121" t="s">
        <v>144</v>
      </c>
      <c r="F3" s="124" t="s">
        <v>145</v>
      </c>
      <c r="G3" s="125" t="s">
        <v>146</v>
      </c>
      <c r="H3" s="450"/>
    </row>
    <row r="4" spans="2:9">
      <c r="B4" s="123" t="s">
        <v>147</v>
      </c>
      <c r="C4" s="126">
        <v>7016576903785.04</v>
      </c>
      <c r="D4" s="127">
        <v>6181316090025.6299</v>
      </c>
      <c r="E4" s="128">
        <v>1139901822898.72</v>
      </c>
      <c r="F4" s="129">
        <f>(E4/C4)*100</f>
        <v>16.2458395102006</v>
      </c>
      <c r="G4" s="130">
        <f>E4/D4*100</f>
        <v>18.44108611009397</v>
      </c>
    </row>
    <row r="5" spans="2:9">
      <c r="B5" s="123" t="s">
        <v>148</v>
      </c>
      <c r="C5" s="126">
        <v>6713865566509.04</v>
      </c>
      <c r="D5" s="127">
        <v>6138759712946.71</v>
      </c>
      <c r="E5" s="128">
        <v>782059405942.19006</v>
      </c>
      <c r="F5" s="129">
        <f t="shared" ref="F5:F36" si="0">(E5/C5)*100</f>
        <v>11.648422182346909</v>
      </c>
      <c r="G5" s="130">
        <f t="shared" ref="G5:G36" si="1">E5/D5*100</f>
        <v>12.739697308770994</v>
      </c>
    </row>
    <row r="6" spans="2:9">
      <c r="B6" s="123" t="s">
        <v>149</v>
      </c>
      <c r="C6" s="126">
        <v>6960441448527.8301</v>
      </c>
      <c r="D6" s="127">
        <v>6422597120230.3906</v>
      </c>
      <c r="E6" s="128">
        <v>688360212718.77991</v>
      </c>
      <c r="F6" s="129">
        <f t="shared" si="0"/>
        <v>9.8896056781624342</v>
      </c>
      <c r="G6" s="130">
        <f t="shared" si="1"/>
        <v>10.717785964661086</v>
      </c>
    </row>
    <row r="7" spans="2:9">
      <c r="B7" s="123" t="s">
        <v>150</v>
      </c>
      <c r="C7" s="126">
        <v>6641301898408.54</v>
      </c>
      <c r="D7" s="127">
        <v>6393800552440.1904</v>
      </c>
      <c r="E7" s="128">
        <v>383311280069.27008</v>
      </c>
      <c r="F7" s="129">
        <f t="shared" si="0"/>
        <v>5.7716286043422187</v>
      </c>
      <c r="G7" s="130">
        <f t="shared" si="1"/>
        <v>5.9950459343461926</v>
      </c>
    </row>
    <row r="8" spans="2:9">
      <c r="B8" s="123" t="s">
        <v>151</v>
      </c>
      <c r="C8" s="126">
        <v>6613557354197.0498</v>
      </c>
      <c r="D8" s="127">
        <v>6351989938093.7197</v>
      </c>
      <c r="E8" s="128">
        <v>301919088056.19995</v>
      </c>
      <c r="F8" s="129">
        <f t="shared" si="0"/>
        <v>4.5651541505812778</v>
      </c>
      <c r="G8" s="130">
        <f t="shared" si="1"/>
        <v>4.7531417870414341</v>
      </c>
    </row>
    <row r="9" spans="2:9">
      <c r="B9" s="123" t="s">
        <v>152</v>
      </c>
      <c r="C9" s="126">
        <v>7468489007393.0498</v>
      </c>
      <c r="D9" s="127">
        <v>7220435817130.9902</v>
      </c>
      <c r="E9" s="128">
        <v>338786776715.78998</v>
      </c>
      <c r="F9" s="129">
        <f t="shared" si="0"/>
        <v>4.5362157777888577</v>
      </c>
      <c r="G9" s="130">
        <f t="shared" si="1"/>
        <v>4.6920544035859244</v>
      </c>
    </row>
    <row r="10" spans="2:9">
      <c r="B10" s="123" t="s">
        <v>153</v>
      </c>
      <c r="C10" s="126">
        <v>7593696555200.6396</v>
      </c>
      <c r="D10" s="127">
        <v>7354643665217.7197</v>
      </c>
      <c r="E10" s="128">
        <v>326084140305.15997</v>
      </c>
      <c r="F10" s="129">
        <f t="shared" si="0"/>
        <v>4.2941423578722953</v>
      </c>
      <c r="G10" s="130">
        <f t="shared" si="1"/>
        <v>4.4337177319318419</v>
      </c>
    </row>
    <row r="11" spans="2:9">
      <c r="B11" s="123" t="s">
        <v>154</v>
      </c>
      <c r="C11" s="126">
        <v>7721226744387.0303</v>
      </c>
      <c r="D11" s="127">
        <v>7519361216635.6406</v>
      </c>
      <c r="E11" s="128">
        <v>286088816439.54004</v>
      </c>
      <c r="F11" s="129">
        <f t="shared" si="0"/>
        <v>3.7052249067483118</v>
      </c>
      <c r="G11" s="130">
        <f t="shared" si="1"/>
        <v>3.8046957473808352</v>
      </c>
    </row>
    <row r="12" spans="2:9">
      <c r="B12" s="123" t="s">
        <v>155</v>
      </c>
      <c r="C12" s="126">
        <v>7803728430565.21</v>
      </c>
      <c r="D12" s="127">
        <v>7578262440660.9199</v>
      </c>
      <c r="E12" s="128">
        <v>311801388084.33997</v>
      </c>
      <c r="F12" s="129">
        <f t="shared" si="0"/>
        <v>3.9955438077918446</v>
      </c>
      <c r="G12" s="130">
        <f t="shared" si="1"/>
        <v>4.114417922654404</v>
      </c>
      <c r="H12" s="129"/>
      <c r="I12" s="26"/>
    </row>
    <row r="13" spans="2:9">
      <c r="B13" s="123" t="s">
        <v>156</v>
      </c>
      <c r="C13" s="126">
        <v>8295726005685.5498</v>
      </c>
      <c r="D13" s="127">
        <v>8120164764780.5801</v>
      </c>
      <c r="E13" s="128">
        <v>321919947898.95996</v>
      </c>
      <c r="F13" s="129">
        <f t="shared" si="0"/>
        <v>3.8805518369137224</v>
      </c>
      <c r="G13" s="130">
        <f t="shared" si="1"/>
        <v>3.9644509344837013</v>
      </c>
      <c r="H13" s="129"/>
      <c r="I13" s="26"/>
    </row>
    <row r="14" spans="2:9">
      <c r="B14" s="123" t="s">
        <v>157</v>
      </c>
      <c r="C14" s="126">
        <v>8874939573529.2207</v>
      </c>
      <c r="D14" s="127">
        <v>8695754509495.5303</v>
      </c>
      <c r="E14" s="128">
        <v>315225090224.91003</v>
      </c>
      <c r="F14" s="129">
        <f t="shared" si="0"/>
        <v>3.5518561857605664</v>
      </c>
      <c r="G14" s="130">
        <f t="shared" si="1"/>
        <v>3.625045875900621</v>
      </c>
      <c r="H14" s="129"/>
      <c r="I14" s="26"/>
    </row>
    <row r="15" spans="2:9">
      <c r="B15" s="123" t="s">
        <v>158</v>
      </c>
      <c r="C15" s="126">
        <v>9478907768435.3105</v>
      </c>
      <c r="D15" s="127">
        <v>9299363918053.041</v>
      </c>
      <c r="E15" s="128">
        <v>321656419816.59998</v>
      </c>
      <c r="F15" s="129">
        <f t="shared" si="0"/>
        <v>3.3933911762251063</v>
      </c>
      <c r="G15" s="130">
        <f t="shared" si="1"/>
        <v>3.4589077559612642</v>
      </c>
      <c r="H15" s="129"/>
      <c r="I15" s="26"/>
    </row>
    <row r="16" spans="2:9">
      <c r="B16" s="123" t="s">
        <v>159</v>
      </c>
      <c r="C16" s="126">
        <v>9856904650564.5508</v>
      </c>
      <c r="D16" s="127">
        <v>9619063206864.4004</v>
      </c>
      <c r="E16" s="128">
        <v>374854418837.25006</v>
      </c>
      <c r="F16" s="129">
        <f t="shared" si="0"/>
        <v>3.8029628177014012</v>
      </c>
      <c r="G16" s="130">
        <f t="shared" si="1"/>
        <v>3.8969950688102841</v>
      </c>
      <c r="H16" s="129"/>
      <c r="I16" s="26"/>
    </row>
    <row r="17" spans="1:9">
      <c r="B17" s="123" t="s">
        <v>160</v>
      </c>
      <c r="C17" s="126">
        <v>10230456757168.199</v>
      </c>
      <c r="D17" s="127">
        <v>10001878318070.689</v>
      </c>
      <c r="E17" s="128">
        <v>380095600545.40997</v>
      </c>
      <c r="F17" s="129">
        <f t="shared" si="0"/>
        <v>3.7153336314049463</v>
      </c>
      <c r="G17" s="130">
        <f t="shared" si="1"/>
        <v>3.8002421990945439</v>
      </c>
      <c r="H17" s="129"/>
      <c r="I17" s="26"/>
    </row>
    <row r="18" spans="1:9">
      <c r="B18" s="123" t="s">
        <v>161</v>
      </c>
      <c r="C18" s="126">
        <v>10916825767886.9</v>
      </c>
      <c r="D18" s="127">
        <v>10688765598451.52</v>
      </c>
      <c r="E18" s="128">
        <v>398676311891.38</v>
      </c>
      <c r="F18" s="129">
        <f t="shared" si="0"/>
        <v>3.6519435261496271</v>
      </c>
      <c r="G18" s="130">
        <f t="shared" si="1"/>
        <v>3.7298629876319511</v>
      </c>
      <c r="H18" s="129"/>
      <c r="I18" s="26"/>
    </row>
    <row r="19" spans="1:9">
      <c r="B19" s="123" t="s">
        <v>162</v>
      </c>
      <c r="C19" s="126">
        <v>11984023166651.1</v>
      </c>
      <c r="D19" s="127">
        <v>11755523029446.799</v>
      </c>
      <c r="E19" s="128">
        <v>354671763966.60004</v>
      </c>
      <c r="F19" s="129">
        <f t="shared" si="0"/>
        <v>2.9595383706664848</v>
      </c>
      <c r="G19" s="130">
        <f t="shared" si="1"/>
        <v>3.0170649411189192</v>
      </c>
      <c r="H19" s="129"/>
      <c r="I19" s="26"/>
    </row>
    <row r="20" spans="1:9">
      <c r="B20" s="123" t="s">
        <v>163</v>
      </c>
      <c r="C20" s="126">
        <v>13363601333947.371</v>
      </c>
      <c r="D20" s="127">
        <v>12984183639237.391</v>
      </c>
      <c r="E20" s="128">
        <v>478712428991.29999</v>
      </c>
      <c r="F20" s="129">
        <f t="shared" si="0"/>
        <v>3.5822112395349111</v>
      </c>
      <c r="G20" s="130">
        <f t="shared" si="1"/>
        <v>3.6868889280390413</v>
      </c>
      <c r="H20" s="129"/>
      <c r="I20" s="26"/>
    </row>
    <row r="21" spans="1:9">
      <c r="B21" s="123" t="s">
        <v>164</v>
      </c>
      <c r="C21" s="126">
        <v>13442938269021.631</v>
      </c>
      <c r="D21" s="127">
        <v>13051246083049.07</v>
      </c>
      <c r="E21" s="128">
        <v>627837264619.37012</v>
      </c>
      <c r="F21" s="129">
        <f t="shared" si="0"/>
        <v>4.6703871732133138</v>
      </c>
      <c r="G21" s="130">
        <f t="shared" si="1"/>
        <v>4.8105541848207407</v>
      </c>
      <c r="H21" s="129"/>
      <c r="I21" s="26"/>
    </row>
    <row r="22" spans="1:9">
      <c r="B22" s="123" t="s">
        <v>165</v>
      </c>
      <c r="C22" s="126">
        <v>13082221142372.648</v>
      </c>
      <c r="D22" s="127">
        <v>12624551987433.088</v>
      </c>
      <c r="E22" s="128">
        <v>621342992127.87988</v>
      </c>
      <c r="F22" s="129">
        <f t="shared" si="0"/>
        <v>4.7495221596230444</v>
      </c>
      <c r="G22" s="130">
        <f t="shared" si="1"/>
        <v>4.921703302789564</v>
      </c>
      <c r="H22" s="129"/>
      <c r="I22" s="26"/>
    </row>
    <row r="23" spans="1:9">
      <c r="B23" s="123" t="s">
        <v>166</v>
      </c>
      <c r="C23" s="126">
        <v>13277487670280.109</v>
      </c>
      <c r="D23" s="127">
        <v>12811251528003.539</v>
      </c>
      <c r="E23" s="128">
        <v>645403481122.90991</v>
      </c>
      <c r="F23" s="129">
        <f t="shared" si="0"/>
        <v>4.860885561713304</v>
      </c>
      <c r="G23" s="130">
        <f t="shared" si="1"/>
        <v>5.037786352973801</v>
      </c>
      <c r="H23" s="129"/>
      <c r="I23" s="26"/>
    </row>
    <row r="24" spans="1:9">
      <c r="B24" s="123" t="s">
        <v>167</v>
      </c>
      <c r="C24" s="126">
        <v>13315378111154.041</v>
      </c>
      <c r="D24" s="127">
        <v>12657758266271.682</v>
      </c>
      <c r="E24" s="128">
        <v>1293918231045.3</v>
      </c>
      <c r="F24" s="129">
        <f t="shared" si="0"/>
        <v>9.7174726864226937</v>
      </c>
      <c r="G24" s="130">
        <f t="shared" si="1"/>
        <v>10.222333242791665</v>
      </c>
      <c r="H24" s="129"/>
      <c r="I24" s="26"/>
    </row>
    <row r="25" spans="1:9">
      <c r="B25" s="123" t="s">
        <v>168</v>
      </c>
      <c r="C25" s="126">
        <v>15646585524090.41</v>
      </c>
      <c r="D25" s="127">
        <v>14872417468083.5</v>
      </c>
      <c r="E25" s="128">
        <v>1677271649650.6201</v>
      </c>
      <c r="F25" s="129">
        <f t="shared" si="0"/>
        <v>10.719729535036212</v>
      </c>
      <c r="G25" s="130">
        <f t="shared" si="1"/>
        <v>11.277733786387303</v>
      </c>
      <c r="H25" s="129"/>
      <c r="I25" s="26"/>
    </row>
    <row r="26" spans="1:9">
      <c r="B26" s="123" t="s">
        <v>169</v>
      </c>
      <c r="C26" s="126">
        <v>16309702976602.732</v>
      </c>
      <c r="D26" s="127">
        <v>15255524775539.223</v>
      </c>
      <c r="E26" s="128">
        <v>2190509814458.0896</v>
      </c>
      <c r="F26" s="129">
        <f t="shared" si="0"/>
        <v>13.430715553805669</v>
      </c>
      <c r="G26" s="130">
        <f t="shared" si="1"/>
        <v>14.358796873185003</v>
      </c>
      <c r="H26" s="129"/>
      <c r="I26" s="26"/>
    </row>
    <row r="27" spans="1:9">
      <c r="B27" s="123" t="s">
        <v>170</v>
      </c>
      <c r="C27" s="126">
        <v>16258124955170.039</v>
      </c>
      <c r="D27" s="127">
        <v>15301836818320.988</v>
      </c>
      <c r="E27" s="128">
        <v>2083489137260.4004</v>
      </c>
      <c r="F27" s="129">
        <f t="shared" si="0"/>
        <v>12.815064117205328</v>
      </c>
      <c r="G27" s="130">
        <f t="shared" si="1"/>
        <v>13.615941419306116</v>
      </c>
      <c r="H27" s="129"/>
      <c r="I27" s="26"/>
    </row>
    <row r="28" spans="1:9">
      <c r="B28" s="123" t="s">
        <v>171</v>
      </c>
      <c r="C28" s="126">
        <v>16185253368389.639</v>
      </c>
      <c r="D28" s="127">
        <v>14569796019357.648</v>
      </c>
      <c r="E28" s="128">
        <v>2370243313506.9995</v>
      </c>
      <c r="F28" s="129">
        <f t="shared" si="0"/>
        <v>14.644462212350454</v>
      </c>
      <c r="G28" s="130">
        <f t="shared" si="1"/>
        <v>16.268198335500777</v>
      </c>
      <c r="H28" s="129"/>
      <c r="I28" s="26"/>
    </row>
    <row r="29" spans="1:9">
      <c r="B29" s="123" t="s">
        <v>172</v>
      </c>
      <c r="C29" s="126">
        <v>15908443034592.051</v>
      </c>
      <c r="D29" s="127">
        <v>13989354698208.17</v>
      </c>
      <c r="E29" s="128">
        <v>2387692236277.8096</v>
      </c>
      <c r="F29" s="129">
        <f t="shared" si="0"/>
        <v>15.008962417540808</v>
      </c>
      <c r="G29" s="130">
        <f t="shared" si="1"/>
        <v>17.067922629652372</v>
      </c>
      <c r="H29" s="129"/>
      <c r="I29" s="26"/>
    </row>
    <row r="30" spans="1:9">
      <c r="B30" s="123" t="s">
        <v>173</v>
      </c>
      <c r="C30" s="126">
        <v>16039579969071.652</v>
      </c>
      <c r="D30" s="127">
        <v>14005399890748.932</v>
      </c>
      <c r="E30" s="128">
        <v>2426764692268.6499</v>
      </c>
      <c r="F30" s="129">
        <f t="shared" si="0"/>
        <v>15.129851884825307</v>
      </c>
      <c r="G30" s="130">
        <f t="shared" si="1"/>
        <v>17.327350244898149</v>
      </c>
      <c r="H30" s="129"/>
      <c r="I30" s="26"/>
    </row>
    <row r="31" spans="1:9" ht="15.75" thickBot="1">
      <c r="B31" s="123" t="s">
        <v>174</v>
      </c>
      <c r="C31" s="126">
        <v>15959053146820.221</v>
      </c>
      <c r="D31" s="127">
        <v>14135749284165.051</v>
      </c>
      <c r="E31" s="128">
        <v>2363476670869.77</v>
      </c>
      <c r="F31" s="129">
        <f t="shared" si="0"/>
        <v>14.809629676185917</v>
      </c>
      <c r="G31" s="130">
        <f t="shared" si="1"/>
        <v>16.719854203394441</v>
      </c>
      <c r="H31" s="129"/>
      <c r="I31" s="26"/>
    </row>
    <row r="32" spans="1:9" s="137" customFormat="1" ht="15.75" thickBot="1">
      <c r="A32" s="136"/>
      <c r="B32" s="235" t="s">
        <v>175</v>
      </c>
      <c r="C32" s="247">
        <v>15831554777507.672</v>
      </c>
      <c r="D32" s="248">
        <v>13896864809898.742</v>
      </c>
      <c r="E32" s="249">
        <v>2189274331185.72</v>
      </c>
      <c r="F32" s="142">
        <f t="shared" si="0"/>
        <v>13.82854913464395</v>
      </c>
      <c r="G32" s="143">
        <f t="shared" si="1"/>
        <v>15.753728349046749</v>
      </c>
      <c r="H32" s="142"/>
      <c r="I32" s="231"/>
    </row>
    <row r="33" spans="1:11">
      <c r="B33" s="123" t="s">
        <v>176</v>
      </c>
      <c r="C33" s="126">
        <v>15580185011718.939</v>
      </c>
      <c r="D33" s="127">
        <v>13587147000979.48</v>
      </c>
      <c r="E33" s="128">
        <v>1939147436146.9602</v>
      </c>
      <c r="F33" s="129">
        <f t="shared" si="0"/>
        <v>12.446241393721531</v>
      </c>
      <c r="G33" s="130">
        <f t="shared" si="1"/>
        <v>14.271925048041133</v>
      </c>
      <c r="H33" s="129"/>
      <c r="I33" s="26"/>
    </row>
    <row r="34" spans="1:11" s="31" customFormat="1" ht="15.75" thickBot="1">
      <c r="B34" s="123" t="s">
        <v>177</v>
      </c>
      <c r="C34" s="138">
        <v>15861117051848.301</v>
      </c>
      <c r="D34" s="138">
        <v>13332057460391</v>
      </c>
      <c r="E34" s="138">
        <v>2245193462123.2002</v>
      </c>
      <c r="F34" s="139">
        <f t="shared" si="0"/>
        <v>14.155330011019412</v>
      </c>
      <c r="G34" s="140">
        <f t="shared" si="1"/>
        <v>16.840562447271012</v>
      </c>
      <c r="H34" s="139"/>
    </row>
    <row r="35" spans="1:11" s="244" customFormat="1">
      <c r="A35" s="236"/>
      <c r="B35" s="237" t="s">
        <v>214</v>
      </c>
      <c r="C35" s="238">
        <v>15353758941686.199</v>
      </c>
      <c r="D35" s="239">
        <v>13562992083993.301</v>
      </c>
      <c r="E35" s="240">
        <v>1792478596557.71</v>
      </c>
      <c r="F35" s="241">
        <f t="shared" si="0"/>
        <v>11.674526110287193</v>
      </c>
      <c r="G35" s="242">
        <f t="shared" si="1"/>
        <v>13.215952538032871</v>
      </c>
      <c r="H35" s="243"/>
    </row>
    <row r="36" spans="1:11" s="221" customFormat="1">
      <c r="B36" s="245" t="s">
        <v>213</v>
      </c>
      <c r="C36" s="250">
        <v>15480430312359.301</v>
      </c>
      <c r="D36" s="251">
        <f>C36-1741289530217.75</f>
        <v>13739140782141.551</v>
      </c>
      <c r="E36" s="234">
        <v>1676501291283.21</v>
      </c>
      <c r="F36" s="252">
        <f t="shared" si="0"/>
        <v>10.829810654195581</v>
      </c>
      <c r="G36" s="253">
        <f t="shared" si="1"/>
        <v>12.202373626321412</v>
      </c>
      <c r="H36" s="246"/>
    </row>
    <row r="37" spans="1:11">
      <c r="B37" s="141" t="s">
        <v>179</v>
      </c>
    </row>
    <row r="38" spans="1:11" s="388" customFormat="1">
      <c r="B38" s="389"/>
      <c r="C38" s="390"/>
      <c r="D38" s="391"/>
      <c r="E38" s="391"/>
      <c r="F38" s="390"/>
      <c r="G38" s="391"/>
      <c r="H38" s="390"/>
    </row>
    <row r="39" spans="1:11" s="50" customFormat="1" ht="23.25">
      <c r="B39" s="428" t="s">
        <v>296</v>
      </c>
      <c r="C39" s="425"/>
      <c r="D39" s="425"/>
      <c r="E39" s="425"/>
      <c r="F39" s="426"/>
      <c r="G39" s="427"/>
      <c r="H39" s="426"/>
    </row>
    <row r="40" spans="1:11" ht="45">
      <c r="B40" s="368" t="s">
        <v>253</v>
      </c>
      <c r="C40" s="392" t="s">
        <v>290</v>
      </c>
      <c r="D40" s="369" t="s">
        <v>255</v>
      </c>
      <c r="E40" s="369" t="s">
        <v>256</v>
      </c>
      <c r="F40" s="369" t="s">
        <v>257</v>
      </c>
      <c r="G40" s="375" t="s">
        <v>258</v>
      </c>
      <c r="H40" s="366"/>
      <c r="I40" s="366"/>
      <c r="J40" s="366"/>
      <c r="K40" s="366"/>
    </row>
    <row r="41" spans="1:11">
      <c r="B41" s="368" t="s">
        <v>259</v>
      </c>
      <c r="C41" s="367">
        <v>4686.99</v>
      </c>
      <c r="D41" s="367">
        <v>1860.79</v>
      </c>
      <c r="E41" s="373">
        <v>39.70117282093625</v>
      </c>
      <c r="F41" s="366">
        <v>2826.19</v>
      </c>
      <c r="G41" s="376">
        <v>60.298613822517225</v>
      </c>
      <c r="H41" s="366"/>
      <c r="I41" s="366"/>
      <c r="J41" s="366"/>
      <c r="K41" s="366"/>
    </row>
    <row r="42" spans="1:11">
      <c r="B42" s="368" t="s">
        <v>260</v>
      </c>
      <c r="C42" s="367">
        <v>2241.21</v>
      </c>
      <c r="D42" s="367">
        <v>1413.27</v>
      </c>
      <c r="E42" s="373">
        <v>63.058347945975612</v>
      </c>
      <c r="F42" s="366">
        <v>827.94</v>
      </c>
      <c r="G42" s="376">
        <v>36.941652054024395</v>
      </c>
      <c r="H42" s="366"/>
      <c r="I42" s="366"/>
      <c r="J42" s="366"/>
      <c r="K42" s="374"/>
    </row>
    <row r="43" spans="1:11">
      <c r="B43" s="368" t="s">
        <v>261</v>
      </c>
      <c r="C43" s="367">
        <v>1368.85</v>
      </c>
      <c r="D43" s="367">
        <v>1201.68</v>
      </c>
      <c r="E43" s="373">
        <v>87.787558899806413</v>
      </c>
      <c r="F43" s="366">
        <v>167.17</v>
      </c>
      <c r="G43" s="376">
        <v>12.212441100193592</v>
      </c>
      <c r="H43" s="366"/>
      <c r="I43" s="366"/>
      <c r="J43" s="366"/>
      <c r="K43" s="366"/>
    </row>
    <row r="44" spans="1:11">
      <c r="B44" s="368" t="s">
        <v>262</v>
      </c>
      <c r="C44" s="367">
        <v>1035.3599999999999</v>
      </c>
      <c r="D44" s="367">
        <v>882.88</v>
      </c>
      <c r="E44" s="373">
        <v>85.272755370112819</v>
      </c>
      <c r="F44" s="366">
        <v>152.47999999999999</v>
      </c>
      <c r="G44" s="376">
        <v>14.72724462988719</v>
      </c>
      <c r="H44" s="366"/>
      <c r="I44" s="366"/>
      <c r="J44" s="366"/>
      <c r="K44" s="372"/>
    </row>
    <row r="45" spans="1:11">
      <c r="B45" s="368" t="s">
        <v>263</v>
      </c>
      <c r="C45" s="367">
        <v>1019.91</v>
      </c>
      <c r="D45" s="367">
        <v>947.7</v>
      </c>
      <c r="E45" s="373">
        <v>92.919963526193499</v>
      </c>
      <c r="F45" s="366">
        <v>72.209999999999994</v>
      </c>
      <c r="G45" s="376">
        <v>7.0800364738065111</v>
      </c>
      <c r="H45" s="366"/>
      <c r="I45" s="366"/>
      <c r="J45" s="366"/>
      <c r="K45" s="366"/>
    </row>
    <row r="46" spans="1:11">
      <c r="B46" s="368" t="s">
        <v>264</v>
      </c>
      <c r="C46" s="367">
        <v>954.68</v>
      </c>
      <c r="D46" s="367">
        <v>633.54</v>
      </c>
      <c r="E46" s="373">
        <v>66.361503330959053</v>
      </c>
      <c r="F46" s="366">
        <v>321.14</v>
      </c>
      <c r="G46" s="376">
        <v>33.638496669040933</v>
      </c>
      <c r="H46" s="366"/>
      <c r="I46" s="366"/>
      <c r="J46" s="366"/>
      <c r="K46" s="366"/>
    </row>
    <row r="47" spans="1:11">
      <c r="B47" s="368" t="s">
        <v>265</v>
      </c>
      <c r="C47" s="367">
        <v>683.93</v>
      </c>
      <c r="D47" s="367">
        <v>280.42</v>
      </c>
      <c r="E47" s="373">
        <v>41.001272060006144</v>
      </c>
      <c r="F47" s="366">
        <v>403.51</v>
      </c>
      <c r="G47" s="376">
        <v>58.99872793999387</v>
      </c>
      <c r="H47" s="366"/>
      <c r="I47" s="366"/>
      <c r="J47" s="366"/>
      <c r="K47" s="366"/>
    </row>
    <row r="48" spans="1:11">
      <c r="B48" s="368" t="s">
        <v>266</v>
      </c>
      <c r="C48" s="367">
        <v>648.89</v>
      </c>
      <c r="D48" s="367">
        <v>567.25</v>
      </c>
      <c r="E48" s="373">
        <v>87.418514694324159</v>
      </c>
      <c r="F48" s="366">
        <v>81.61</v>
      </c>
      <c r="G48" s="376">
        <v>12.576862025921191</v>
      </c>
      <c r="H48" s="366"/>
      <c r="I48" s="366"/>
      <c r="J48" s="366"/>
      <c r="K48" s="366"/>
    </row>
    <row r="49" spans="2:11">
      <c r="B49" s="368" t="s">
        <v>267</v>
      </c>
      <c r="C49" s="367">
        <v>642.87</v>
      </c>
      <c r="D49" s="367">
        <v>495.26</v>
      </c>
      <c r="E49" s="373">
        <v>77.038903666371112</v>
      </c>
      <c r="F49" s="366">
        <v>147.61000000000001</v>
      </c>
      <c r="G49" s="376">
        <v>22.961096333628888</v>
      </c>
      <c r="H49" s="366"/>
      <c r="I49" s="366"/>
      <c r="J49" s="366"/>
      <c r="K49" s="366"/>
    </row>
    <row r="50" spans="2:11">
      <c r="B50" s="368" t="s">
        <v>268</v>
      </c>
      <c r="C50" s="367">
        <v>607.95000000000005</v>
      </c>
      <c r="D50" s="367">
        <v>566.71</v>
      </c>
      <c r="E50" s="373">
        <v>93.216547413438605</v>
      </c>
      <c r="F50" s="366">
        <v>41.24</v>
      </c>
      <c r="G50" s="376">
        <v>6.7834525865613946</v>
      </c>
      <c r="H50" s="366"/>
      <c r="I50" s="366"/>
      <c r="J50" s="366"/>
      <c r="K50" s="366"/>
    </row>
    <row r="51" spans="2:11">
      <c r="B51" s="368" t="s">
        <v>269</v>
      </c>
      <c r="C51" s="367">
        <v>599.39</v>
      </c>
      <c r="D51" s="367">
        <v>465.27</v>
      </c>
      <c r="E51" s="373">
        <v>77.623917649610448</v>
      </c>
      <c r="F51" s="366">
        <v>134.12</v>
      </c>
      <c r="G51" s="376">
        <v>22.376082350389563</v>
      </c>
      <c r="H51" s="366"/>
      <c r="I51" s="366"/>
      <c r="J51" s="366"/>
      <c r="K51" s="366"/>
    </row>
    <row r="52" spans="2:11">
      <c r="B52" s="368" t="s">
        <v>270</v>
      </c>
      <c r="C52" s="367">
        <v>316.94</v>
      </c>
      <c r="D52" s="367">
        <v>160.6</v>
      </c>
      <c r="E52" s="373">
        <v>50.672051492396029</v>
      </c>
      <c r="F52" s="366">
        <v>156.34</v>
      </c>
      <c r="G52" s="376">
        <v>49.327948507603963</v>
      </c>
      <c r="H52" s="366"/>
      <c r="I52" s="366"/>
      <c r="J52" s="366"/>
      <c r="K52" s="366"/>
    </row>
    <row r="53" spans="2:11">
      <c r="B53" s="368" t="s">
        <v>271</v>
      </c>
      <c r="C53" s="367">
        <v>227.28</v>
      </c>
      <c r="D53" s="367">
        <v>217.83</v>
      </c>
      <c r="E53" s="373">
        <v>95.842133051742351</v>
      </c>
      <c r="F53" s="366">
        <v>9.4499999999999993</v>
      </c>
      <c r="G53" s="376">
        <v>4.1578669482576558</v>
      </c>
      <c r="H53" s="366"/>
      <c r="I53" s="366"/>
      <c r="J53" s="366"/>
      <c r="K53" s="366"/>
    </row>
    <row r="54" spans="2:11">
      <c r="B54" s="368" t="s">
        <v>272</v>
      </c>
      <c r="C54" s="367">
        <v>170.92</v>
      </c>
      <c r="D54" s="367">
        <v>112.32</v>
      </c>
      <c r="E54" s="373">
        <v>65.714954364615025</v>
      </c>
      <c r="F54" s="366">
        <v>58.6</v>
      </c>
      <c r="G54" s="376">
        <v>34.285045635384982</v>
      </c>
      <c r="H54" s="366"/>
      <c r="I54" s="366"/>
      <c r="J54" s="366"/>
      <c r="K54" s="366"/>
    </row>
    <row r="55" spans="2:11">
      <c r="B55" s="368" t="s">
        <v>273</v>
      </c>
      <c r="C55" s="367">
        <v>78.91</v>
      </c>
      <c r="D55" s="367">
        <v>20.23</v>
      </c>
      <c r="E55" s="373">
        <v>25.636801419338489</v>
      </c>
      <c r="F55" s="366">
        <v>58.68</v>
      </c>
      <c r="G55" s="376">
        <v>74.363198580661518</v>
      </c>
      <c r="H55" s="366"/>
      <c r="I55" s="366"/>
      <c r="J55" s="366"/>
      <c r="K55" s="366"/>
    </row>
    <row r="56" spans="2:11">
      <c r="B56" s="368" t="s">
        <v>274</v>
      </c>
      <c r="C56" s="367">
        <v>58.4</v>
      </c>
      <c r="D56" s="367">
        <v>57.16</v>
      </c>
      <c r="E56" s="373">
        <v>97.876712328767127</v>
      </c>
      <c r="F56" s="366">
        <v>1.24</v>
      </c>
      <c r="G56" s="376">
        <v>2.1232876712328768</v>
      </c>
    </row>
    <row r="57" spans="2:11">
      <c r="B57" s="368" t="s">
        <v>275</v>
      </c>
      <c r="C57" s="367">
        <v>36.6</v>
      </c>
      <c r="D57" s="367">
        <v>25.88</v>
      </c>
      <c r="E57" s="373">
        <v>70.710382513661202</v>
      </c>
      <c r="F57" s="366">
        <v>10.72</v>
      </c>
      <c r="G57" s="376">
        <v>29.289617486338798</v>
      </c>
    </row>
    <row r="58" spans="2:11">
      <c r="B58" s="368" t="s">
        <v>276</v>
      </c>
      <c r="C58" s="367">
        <v>23.09</v>
      </c>
      <c r="D58" s="367">
        <v>22.71</v>
      </c>
      <c r="E58" s="373">
        <v>98.354265915980946</v>
      </c>
      <c r="F58" s="366">
        <v>0.38</v>
      </c>
      <c r="G58" s="376">
        <v>1.645734084019056</v>
      </c>
    </row>
    <row r="59" spans="2:11">
      <c r="B59" s="368" t="s">
        <v>277</v>
      </c>
      <c r="C59" s="367">
        <v>22.68</v>
      </c>
      <c r="D59" s="367">
        <v>3.81</v>
      </c>
      <c r="E59" s="373">
        <v>16.798941798941801</v>
      </c>
      <c r="F59" s="366">
        <v>18.87</v>
      </c>
      <c r="G59" s="376">
        <v>83.201058201058203</v>
      </c>
    </row>
    <row r="60" spans="2:11">
      <c r="B60" s="368" t="s">
        <v>278</v>
      </c>
      <c r="C60" s="367">
        <v>11.34</v>
      </c>
      <c r="D60" s="367">
        <v>11.33</v>
      </c>
      <c r="E60" s="373">
        <v>99.911816578483254</v>
      </c>
      <c r="F60" s="366">
        <v>0.01</v>
      </c>
      <c r="G60" s="376">
        <v>8.8183421516754859E-2</v>
      </c>
    </row>
    <row r="61" spans="2:11">
      <c r="B61" s="368" t="s">
        <v>279</v>
      </c>
      <c r="C61" s="367">
        <v>8.9700000000000006</v>
      </c>
      <c r="D61" s="367">
        <v>6.73</v>
      </c>
      <c r="E61" s="373">
        <v>75.0278706800446</v>
      </c>
      <c r="F61" s="366">
        <v>2.2400000000000002</v>
      </c>
      <c r="G61" s="376">
        <v>24.972129319955407</v>
      </c>
    </row>
    <row r="62" spans="2:11">
      <c r="B62" s="368" t="s">
        <v>280</v>
      </c>
      <c r="C62" s="367">
        <v>0.03</v>
      </c>
      <c r="D62" s="367">
        <v>-28.79</v>
      </c>
      <c r="E62" s="373"/>
      <c r="F62" s="366">
        <v>28.82</v>
      </c>
      <c r="G62" s="376"/>
    </row>
    <row r="63" spans="2:11">
      <c r="B63" s="368" t="s">
        <v>125</v>
      </c>
      <c r="C63" s="370">
        <v>15445.190000000002</v>
      </c>
      <c r="D63" s="370">
        <v>9924.5799999999963</v>
      </c>
      <c r="E63" s="373">
        <v>64.256768612105091</v>
      </c>
      <c r="F63" s="371">
        <v>5520.57</v>
      </c>
      <c r="G63" s="376">
        <v>35.742972407590969</v>
      </c>
    </row>
    <row r="64" spans="2:11" s="388" customFormat="1">
      <c r="B64" s="393"/>
      <c r="C64" s="394"/>
      <c r="D64" s="394"/>
      <c r="E64" s="395"/>
      <c r="F64" s="396"/>
      <c r="G64" s="397"/>
      <c r="H64" s="390"/>
    </row>
    <row r="65" spans="1:6" ht="20.25" customHeight="1">
      <c r="A65" s="422" t="s">
        <v>297</v>
      </c>
      <c r="B65" s="422"/>
      <c r="C65" s="422"/>
      <c r="D65" s="422"/>
      <c r="E65" s="423"/>
      <c r="F65" s="424"/>
    </row>
    <row r="66" spans="1:6">
      <c r="B66" s="442" t="s">
        <v>281</v>
      </c>
      <c r="C66" s="377" t="s">
        <v>291</v>
      </c>
      <c r="D66" s="377" t="s">
        <v>292</v>
      </c>
      <c r="E66" s="442" t="s">
        <v>282</v>
      </c>
      <c r="F66" s="442"/>
    </row>
    <row r="67" spans="1:6">
      <c r="B67" s="442"/>
      <c r="C67" s="377" t="s">
        <v>283</v>
      </c>
      <c r="D67" s="377" t="s">
        <v>283</v>
      </c>
      <c r="E67" s="378" t="s">
        <v>186</v>
      </c>
      <c r="F67" s="378" t="s">
        <v>284</v>
      </c>
    </row>
    <row r="68" spans="1:6">
      <c r="B68" s="442"/>
      <c r="C68" s="377" t="s">
        <v>285</v>
      </c>
      <c r="D68" s="377" t="s">
        <v>286</v>
      </c>
      <c r="E68" s="378" t="s">
        <v>285</v>
      </c>
      <c r="F68" s="378" t="s">
        <v>241</v>
      </c>
    </row>
    <row r="69" spans="1:6">
      <c r="B69" s="379" t="s">
        <v>259</v>
      </c>
      <c r="C69" s="380">
        <v>871.17</v>
      </c>
      <c r="D69" s="380">
        <v>777.84</v>
      </c>
      <c r="E69" s="380">
        <v>-93.329999999999927</v>
      </c>
      <c r="F69" s="381">
        <v>-10.713178828472047</v>
      </c>
    </row>
    <row r="70" spans="1:6">
      <c r="B70" s="379" t="s">
        <v>262</v>
      </c>
      <c r="C70" s="380">
        <v>179.43</v>
      </c>
      <c r="D70" s="380">
        <v>166.86</v>
      </c>
      <c r="E70" s="380">
        <v>-12.569999999999993</v>
      </c>
      <c r="F70" s="381">
        <v>-7.0055174719946463</v>
      </c>
    </row>
    <row r="71" spans="1:6">
      <c r="B71" s="379" t="s">
        <v>263</v>
      </c>
      <c r="C71" s="380">
        <v>209.07</v>
      </c>
      <c r="D71" s="380">
        <v>151.12</v>
      </c>
      <c r="E71" s="380">
        <v>-57.949999999999989</v>
      </c>
      <c r="F71" s="381">
        <v>-27.717989190223363</v>
      </c>
    </row>
    <row r="72" spans="1:6">
      <c r="B72" s="379" t="s">
        <v>260</v>
      </c>
      <c r="C72" s="380">
        <v>145.59</v>
      </c>
      <c r="D72" s="380">
        <v>113.82</v>
      </c>
      <c r="E72" s="380">
        <v>-31.77000000000001</v>
      </c>
      <c r="F72" s="381">
        <v>-21.821553678137239</v>
      </c>
    </row>
    <row r="73" spans="1:6">
      <c r="B73" s="379" t="s">
        <v>265</v>
      </c>
      <c r="C73" s="380">
        <v>101.07</v>
      </c>
      <c r="D73" s="380">
        <v>100.47</v>
      </c>
      <c r="E73" s="380">
        <v>-0.59999999999999432</v>
      </c>
      <c r="F73" s="381">
        <v>-0.5936479667557083</v>
      </c>
    </row>
    <row r="74" spans="1:6">
      <c r="B74" s="379" t="s">
        <v>268</v>
      </c>
      <c r="C74" s="380">
        <v>155.37</v>
      </c>
      <c r="D74" s="380">
        <v>75.98</v>
      </c>
      <c r="E74" s="380">
        <v>-79.39</v>
      </c>
      <c r="F74" s="381">
        <v>-51.097380446675679</v>
      </c>
    </row>
    <row r="75" spans="1:6">
      <c r="B75" s="379" t="s">
        <v>269</v>
      </c>
      <c r="C75" s="380">
        <v>170.05</v>
      </c>
      <c r="D75" s="380">
        <v>65.87</v>
      </c>
      <c r="E75" s="380">
        <v>-104.18</v>
      </c>
      <c r="F75" s="381">
        <v>-61.26433401940605</v>
      </c>
    </row>
    <row r="76" spans="1:6">
      <c r="B76" s="379" t="s">
        <v>267</v>
      </c>
      <c r="C76" s="380">
        <v>91.63</v>
      </c>
      <c r="D76" s="380">
        <v>59.73</v>
      </c>
      <c r="E76" s="380">
        <v>-31.9</v>
      </c>
      <c r="F76" s="381">
        <v>-34.813925570228093</v>
      </c>
    </row>
    <row r="77" spans="1:6">
      <c r="B77" s="382" t="s">
        <v>270</v>
      </c>
      <c r="C77" s="383">
        <v>100.94</v>
      </c>
      <c r="D77" s="383">
        <v>54.27</v>
      </c>
      <c r="E77" s="383">
        <v>-46.669999999999995</v>
      </c>
      <c r="F77" s="384">
        <v>-46.235387358827026</v>
      </c>
    </row>
    <row r="78" spans="1:6">
      <c r="B78" s="382" t="s">
        <v>287</v>
      </c>
      <c r="C78" s="383">
        <v>48.78</v>
      </c>
      <c r="D78" s="383">
        <v>47.53</v>
      </c>
      <c r="E78" s="383">
        <v>-1.25</v>
      </c>
      <c r="F78" s="384">
        <v>-2.5625256252562525</v>
      </c>
    </row>
    <row r="79" spans="1:6">
      <c r="B79" s="382" t="s">
        <v>273</v>
      </c>
      <c r="C79" s="383">
        <v>18.82</v>
      </c>
      <c r="D79" s="383">
        <v>18.48</v>
      </c>
      <c r="E79" s="383">
        <v>-0.33999999999999986</v>
      </c>
      <c r="F79" s="384">
        <v>-1.8065887353878844</v>
      </c>
    </row>
    <row r="80" spans="1:6">
      <c r="B80" s="382" t="s">
        <v>264</v>
      </c>
      <c r="C80" s="383">
        <v>43.73</v>
      </c>
      <c r="D80" s="383">
        <v>17.63</v>
      </c>
      <c r="E80" s="383">
        <v>-26.099999999999998</v>
      </c>
      <c r="F80" s="384">
        <v>-59.684427166704779</v>
      </c>
    </row>
    <row r="81" spans="2:8">
      <c r="B81" s="382" t="s">
        <v>275</v>
      </c>
      <c r="C81" s="383">
        <v>13.75</v>
      </c>
      <c r="D81" s="383">
        <v>14.29</v>
      </c>
      <c r="E81" s="383">
        <v>0.53999999999999915</v>
      </c>
      <c r="F81" s="384">
        <v>3.927272727272721</v>
      </c>
    </row>
    <row r="82" spans="2:8">
      <c r="B82" s="382" t="s">
        <v>274</v>
      </c>
      <c r="C82" s="383">
        <v>12.82</v>
      </c>
      <c r="D82" s="383">
        <v>8.61</v>
      </c>
      <c r="E82" s="383">
        <v>-4.2100000000000009</v>
      </c>
      <c r="F82" s="384">
        <v>-32.839313572542906</v>
      </c>
    </row>
    <row r="83" spans="2:8">
      <c r="B83" s="382" t="s">
        <v>278</v>
      </c>
      <c r="C83" s="383">
        <v>15.62</v>
      </c>
      <c r="D83" s="383">
        <v>7.6</v>
      </c>
      <c r="E83" s="383">
        <v>-8.02</v>
      </c>
      <c r="F83" s="384">
        <v>-51.344430217669654</v>
      </c>
    </row>
    <row r="84" spans="2:8">
      <c r="B84" s="382" t="s">
        <v>272</v>
      </c>
      <c r="C84" s="383">
        <v>11.01</v>
      </c>
      <c r="D84" s="383">
        <v>7.24</v>
      </c>
      <c r="E84" s="383">
        <v>-3.7699999999999996</v>
      </c>
      <c r="F84" s="384">
        <v>-34.241598546775656</v>
      </c>
    </row>
    <row r="85" spans="2:8">
      <c r="B85" s="382" t="s">
        <v>288</v>
      </c>
      <c r="C85" s="383">
        <v>0.64</v>
      </c>
      <c r="D85" s="383">
        <v>1.72</v>
      </c>
      <c r="E85" s="383">
        <v>1.08</v>
      </c>
      <c r="F85" s="384">
        <v>168.75</v>
      </c>
    </row>
    <row r="86" spans="2:8">
      <c r="B86" s="382" t="s">
        <v>276</v>
      </c>
      <c r="C86" s="383">
        <v>2.93</v>
      </c>
      <c r="D86" s="383">
        <v>1.29</v>
      </c>
      <c r="E86" s="383">
        <v>-1.6400000000000001</v>
      </c>
      <c r="F86" s="384">
        <v>-55.972696245733786</v>
      </c>
    </row>
    <row r="87" spans="2:8">
      <c r="B87" s="382" t="s">
        <v>271</v>
      </c>
      <c r="C87" s="383">
        <v>0.66</v>
      </c>
      <c r="D87" s="383">
        <v>0.64</v>
      </c>
      <c r="E87" s="383">
        <v>-2.0000000000000018E-2</v>
      </c>
      <c r="F87" s="384">
        <v>-3.0303030303030329</v>
      </c>
    </row>
    <row r="88" spans="2:8">
      <c r="B88" s="382" t="s">
        <v>277</v>
      </c>
      <c r="C88" s="383">
        <v>3.6</v>
      </c>
      <c r="D88" s="383">
        <v>0.13</v>
      </c>
      <c r="E88" s="383">
        <v>-3.47</v>
      </c>
      <c r="F88" s="384">
        <v>-96.388888888888886</v>
      </c>
    </row>
    <row r="89" spans="2:8">
      <c r="B89" s="382" t="s">
        <v>279</v>
      </c>
      <c r="C89" s="383">
        <v>2.2799999999999998</v>
      </c>
      <c r="D89" s="383">
        <v>0.1</v>
      </c>
      <c r="E89" s="383">
        <v>-2.1799999999999997</v>
      </c>
      <c r="F89" s="384">
        <v>-95.614035087719301</v>
      </c>
    </row>
    <row r="90" spans="2:8">
      <c r="B90" s="382" t="s">
        <v>280</v>
      </c>
      <c r="C90" s="383">
        <v>0</v>
      </c>
      <c r="D90" s="383">
        <v>0</v>
      </c>
      <c r="E90" s="383">
        <v>0</v>
      </c>
      <c r="F90" s="384"/>
    </row>
    <row r="91" spans="2:8">
      <c r="B91" s="382" t="s">
        <v>289</v>
      </c>
      <c r="C91" s="385">
        <v>2198.96</v>
      </c>
      <c r="D91" s="385">
        <v>1691.22</v>
      </c>
      <c r="E91" s="383">
        <v>-507.74</v>
      </c>
      <c r="F91" s="384">
        <v>-23.090006184741878</v>
      </c>
    </row>
    <row r="92" spans="2:8" s="388" customFormat="1">
      <c r="B92" s="398"/>
      <c r="C92" s="399"/>
      <c r="D92" s="399"/>
      <c r="E92" s="400"/>
      <c r="F92" s="401"/>
      <c r="G92" s="391"/>
      <c r="H92" s="390"/>
    </row>
    <row r="93" spans="2:8" ht="15.75" thickBot="1">
      <c r="B93"/>
      <c r="C93"/>
      <c r="D93"/>
      <c r="E93"/>
      <c r="F93"/>
      <c r="G93"/>
      <c r="H93"/>
    </row>
    <row r="94" spans="2:8" s="244" customFormat="1"/>
    <row r="95" spans="2:8" s="387" customFormat="1" ht="15.75" thickBot="1"/>
    <row r="96" spans="2:8">
      <c r="B96"/>
      <c r="C96"/>
      <c r="D96"/>
      <c r="E96"/>
      <c r="F96"/>
      <c r="G96"/>
      <c r="H96"/>
    </row>
    <row r="97" spans="2:8">
      <c r="B97"/>
      <c r="C97"/>
      <c r="D97"/>
      <c r="E97"/>
      <c r="F97"/>
      <c r="G97"/>
      <c r="H97"/>
    </row>
    <row r="98" spans="2:8">
      <c r="B98"/>
      <c r="C98"/>
      <c r="D98"/>
      <c r="E98"/>
      <c r="F98"/>
      <c r="G98"/>
      <c r="H98"/>
    </row>
    <row r="99" spans="2:8">
      <c r="B99"/>
      <c r="C99"/>
      <c r="D99"/>
      <c r="E99"/>
      <c r="F99"/>
      <c r="G99"/>
      <c r="H99"/>
    </row>
    <row r="100" spans="2:8">
      <c r="B100"/>
      <c r="C100"/>
      <c r="D100"/>
      <c r="E100"/>
      <c r="F100"/>
      <c r="G100"/>
      <c r="H100"/>
    </row>
    <row r="101" spans="2:8">
      <c r="B101"/>
      <c r="C101"/>
      <c r="D101"/>
      <c r="E101"/>
      <c r="F101"/>
      <c r="G101"/>
      <c r="H101"/>
    </row>
    <row r="102" spans="2:8">
      <c r="B102"/>
      <c r="C102"/>
      <c r="D102"/>
      <c r="E102"/>
      <c r="F102"/>
      <c r="G102"/>
      <c r="H102"/>
    </row>
    <row r="103" spans="2:8">
      <c r="B103"/>
      <c r="C103"/>
      <c r="D103"/>
      <c r="E103"/>
      <c r="F103"/>
      <c r="G103"/>
      <c r="H103"/>
    </row>
    <row r="104" spans="2:8">
      <c r="B104"/>
      <c r="C104"/>
      <c r="D104"/>
      <c r="E104"/>
      <c r="F104"/>
      <c r="G104"/>
      <c r="H104"/>
    </row>
    <row r="105" spans="2:8">
      <c r="B105"/>
      <c r="C105"/>
      <c r="D105"/>
      <c r="E105"/>
      <c r="F105"/>
      <c r="G105"/>
      <c r="H105"/>
    </row>
    <row r="106" spans="2:8">
      <c r="B106"/>
      <c r="C106"/>
      <c r="D106"/>
      <c r="E106"/>
      <c r="F106"/>
      <c r="G106"/>
      <c r="H106"/>
    </row>
    <row r="107" spans="2:8">
      <c r="B107"/>
      <c r="C107"/>
      <c r="D107"/>
      <c r="E107"/>
      <c r="F107"/>
      <c r="G107"/>
      <c r="H107"/>
    </row>
    <row r="108" spans="2:8">
      <c r="B108"/>
      <c r="C108"/>
      <c r="D108"/>
      <c r="E108"/>
      <c r="F108"/>
      <c r="G108"/>
      <c r="H108"/>
    </row>
    <row r="109" spans="2:8">
      <c r="B109"/>
      <c r="C109"/>
      <c r="D109"/>
      <c r="E109"/>
      <c r="F109"/>
      <c r="G109"/>
      <c r="H109"/>
    </row>
    <row r="110" spans="2:8">
      <c r="B110"/>
      <c r="C110"/>
      <c r="D110"/>
      <c r="E110"/>
      <c r="F110"/>
      <c r="G110"/>
      <c r="H110"/>
    </row>
    <row r="111" spans="2:8">
      <c r="B111"/>
      <c r="C111"/>
      <c r="D111"/>
      <c r="E111"/>
      <c r="F111"/>
      <c r="G111"/>
      <c r="H111"/>
    </row>
    <row r="112" spans="2:8">
      <c r="B112"/>
      <c r="C112"/>
      <c r="D112"/>
      <c r="E112"/>
      <c r="F112"/>
      <c r="G112"/>
      <c r="H112"/>
    </row>
    <row r="113" spans="2:8">
      <c r="B113"/>
      <c r="C113"/>
      <c r="D113"/>
      <c r="E113"/>
      <c r="F113"/>
      <c r="G113"/>
      <c r="H113"/>
    </row>
    <row r="114" spans="2:8">
      <c r="B114"/>
      <c r="C114"/>
      <c r="D114"/>
      <c r="E114"/>
      <c r="F114"/>
      <c r="G114"/>
      <c r="H114"/>
    </row>
    <row r="115" spans="2:8">
      <c r="B115"/>
      <c r="C115"/>
      <c r="D115"/>
      <c r="E115"/>
      <c r="F115"/>
      <c r="G115"/>
      <c r="H115"/>
    </row>
    <row r="116" spans="2:8">
      <c r="B116"/>
      <c r="C116"/>
      <c r="D116"/>
      <c r="E116"/>
      <c r="F116"/>
      <c r="G116"/>
      <c r="H116"/>
    </row>
    <row r="117" spans="2:8">
      <c r="B117"/>
      <c r="C117"/>
      <c r="D117"/>
      <c r="E117"/>
      <c r="F117"/>
      <c r="G117"/>
      <c r="H117"/>
    </row>
    <row r="118" spans="2:8">
      <c r="B118"/>
      <c r="C118"/>
      <c r="D118"/>
      <c r="E118"/>
      <c r="F118"/>
      <c r="G118"/>
      <c r="H118"/>
    </row>
    <row r="119" spans="2:8" s="388" customFormat="1">
      <c r="B119" s="389"/>
      <c r="C119" s="390"/>
      <c r="D119" s="391"/>
      <c r="E119" s="391"/>
      <c r="F119" s="390"/>
      <c r="G119" s="391"/>
      <c r="H119" s="390"/>
    </row>
  </sheetData>
  <mergeCells count="4">
    <mergeCell ref="H2:H3"/>
    <mergeCell ref="B66:B68"/>
    <mergeCell ref="E66:F66"/>
    <mergeCell ref="B1:D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FD0B6-673F-452D-8FDA-A55E6BCA56C7}">
  <dimension ref="A1:I1017"/>
  <sheetViews>
    <sheetView topLeftCell="A71" workbookViewId="0">
      <selection activeCell="A84" sqref="A84"/>
    </sheetView>
  </sheetViews>
  <sheetFormatPr defaultColWidth="14.42578125" defaultRowHeight="15"/>
  <cols>
    <col min="1" max="1" width="13.5703125" customWidth="1"/>
    <col min="2" max="2" width="16.140625" customWidth="1"/>
    <col min="3" max="3" width="21" customWidth="1"/>
    <col min="4" max="4" width="16.140625" customWidth="1"/>
    <col min="5" max="5" width="24" customWidth="1"/>
    <col min="6" max="6" width="16.140625" customWidth="1"/>
    <col min="7" max="7" width="22.85546875" customWidth="1"/>
    <col min="8" max="8" width="20.5703125" style="254" customWidth="1"/>
    <col min="9" max="9" width="28.5703125" style="254" customWidth="1"/>
    <col min="10" max="26" width="8.7109375" customWidth="1"/>
  </cols>
  <sheetData>
    <row r="1" spans="1:9" ht="19.5">
      <c r="A1" s="457" t="s">
        <v>215</v>
      </c>
      <c r="B1" s="457"/>
      <c r="C1" s="457"/>
      <c r="D1" s="457"/>
      <c r="E1" s="457"/>
      <c r="F1" s="457"/>
      <c r="G1" s="457"/>
    </row>
    <row r="2" spans="1:9" ht="15.75">
      <c r="A2" s="256"/>
      <c r="B2" s="460" t="s">
        <v>216</v>
      </c>
      <c r="C2" s="461"/>
      <c r="D2" s="460" t="s">
        <v>217</v>
      </c>
      <c r="E2" s="461"/>
      <c r="F2" s="460" t="s">
        <v>218</v>
      </c>
      <c r="G2" s="461"/>
      <c r="H2" s="462" t="s">
        <v>212</v>
      </c>
      <c r="I2" s="463"/>
    </row>
    <row r="3" spans="1:9" ht="15.75">
      <c r="A3" s="256"/>
      <c r="B3" s="257" t="s">
        <v>128</v>
      </c>
      <c r="C3" s="257" t="s">
        <v>219</v>
      </c>
      <c r="D3" s="257" t="s">
        <v>128</v>
      </c>
      <c r="E3" s="257" t="s">
        <v>219</v>
      </c>
      <c r="F3" s="257" t="s">
        <v>128</v>
      </c>
      <c r="G3" s="257" t="s">
        <v>219</v>
      </c>
      <c r="H3" s="282" t="s">
        <v>29</v>
      </c>
      <c r="I3" s="283" t="s">
        <v>186</v>
      </c>
    </row>
    <row r="4" spans="1:9" ht="15.75">
      <c r="A4" s="257" t="s">
        <v>24</v>
      </c>
      <c r="B4" s="258">
        <v>174880</v>
      </c>
      <c r="C4" s="259">
        <v>403215899674.38</v>
      </c>
      <c r="D4" s="258">
        <v>640497</v>
      </c>
      <c r="E4" s="260">
        <v>372364153341</v>
      </c>
      <c r="F4" s="261">
        <v>653032</v>
      </c>
      <c r="G4" s="262">
        <v>377173289017</v>
      </c>
      <c r="H4" s="284">
        <f>B4+D4+F4</f>
        <v>1468409</v>
      </c>
      <c r="I4" s="285">
        <f>C4+E4+G4</f>
        <v>1152753342032.3799</v>
      </c>
    </row>
    <row r="5" spans="1:9" ht="15.75">
      <c r="A5" s="257" t="s">
        <v>26</v>
      </c>
      <c r="B5" s="263">
        <v>68524175</v>
      </c>
      <c r="C5" s="260">
        <v>523232288091.34998</v>
      </c>
      <c r="D5" s="264">
        <v>60803325</v>
      </c>
      <c r="E5" s="260">
        <v>465822388691.98999</v>
      </c>
      <c r="F5" s="263">
        <v>73632232</v>
      </c>
      <c r="G5" s="260">
        <v>550211241600.17993</v>
      </c>
      <c r="H5" s="284">
        <f t="shared" ref="H5:H14" si="0">B5+D5+F5</f>
        <v>202959732</v>
      </c>
      <c r="I5" s="285">
        <f t="shared" ref="I5:I14" si="1">C5+E5+G5</f>
        <v>1539265918383.52</v>
      </c>
    </row>
    <row r="6" spans="1:9" ht="15.75">
      <c r="A6" s="257" t="s">
        <v>27</v>
      </c>
      <c r="B6" s="258">
        <v>28162746</v>
      </c>
      <c r="C6" s="265">
        <v>222921881793.23999</v>
      </c>
      <c r="D6" s="266">
        <v>25778644</v>
      </c>
      <c r="E6" s="267">
        <v>193425962976</v>
      </c>
      <c r="F6" s="274">
        <v>29820754</v>
      </c>
      <c r="G6" s="259">
        <v>217457825191</v>
      </c>
      <c r="H6" s="284">
        <f t="shared" si="0"/>
        <v>83762144</v>
      </c>
      <c r="I6" s="285">
        <f t="shared" si="1"/>
        <v>633805669960.23999</v>
      </c>
    </row>
    <row r="7" spans="1:9" ht="15.75">
      <c r="A7" s="257" t="s">
        <v>220</v>
      </c>
      <c r="B7" s="263">
        <v>6607162</v>
      </c>
      <c r="C7" s="260">
        <v>36407992391.439995</v>
      </c>
      <c r="D7" s="263">
        <v>6347246</v>
      </c>
      <c r="E7" s="260">
        <v>32014214922.68</v>
      </c>
      <c r="F7" s="263">
        <v>7427703</v>
      </c>
      <c r="G7" s="260">
        <v>39222612500.129997</v>
      </c>
      <c r="H7" s="284">
        <f t="shared" si="0"/>
        <v>20382111</v>
      </c>
      <c r="I7" s="285">
        <f t="shared" si="1"/>
        <v>107644819814.25</v>
      </c>
    </row>
    <row r="8" spans="1:9" ht="15.75">
      <c r="A8" s="257" t="s">
        <v>199</v>
      </c>
      <c r="B8" s="268">
        <v>737909</v>
      </c>
      <c r="C8" s="269">
        <v>32220250117</v>
      </c>
      <c r="D8" s="263">
        <v>932355</v>
      </c>
      <c r="E8" s="260">
        <v>30028301891</v>
      </c>
      <c r="F8" s="263">
        <v>1258533</v>
      </c>
      <c r="G8" s="260">
        <v>38441889633</v>
      </c>
      <c r="H8" s="284">
        <f t="shared" si="0"/>
        <v>2928797</v>
      </c>
      <c r="I8" s="285">
        <f t="shared" si="1"/>
        <v>100690441641</v>
      </c>
    </row>
    <row r="9" spans="1:9" ht="15.75">
      <c r="A9" s="257" t="s">
        <v>28</v>
      </c>
      <c r="B9" s="258">
        <v>72290331</v>
      </c>
      <c r="C9" s="259">
        <v>8114079495064.6504</v>
      </c>
      <c r="D9" s="263">
        <v>72586346</v>
      </c>
      <c r="E9" s="260">
        <v>7469188696670</v>
      </c>
      <c r="F9" s="258">
        <v>87939425</v>
      </c>
      <c r="G9" s="259">
        <v>8583976600717</v>
      </c>
      <c r="H9" s="284">
        <f t="shared" si="0"/>
        <v>232816102</v>
      </c>
      <c r="I9" s="285">
        <f t="shared" si="1"/>
        <v>24167244792451.648</v>
      </c>
    </row>
    <row r="10" spans="1:9" ht="15.75">
      <c r="A10" s="257" t="s">
        <v>221</v>
      </c>
      <c r="B10" s="270">
        <v>17574</v>
      </c>
      <c r="C10" s="259">
        <v>54312952</v>
      </c>
      <c r="D10" s="263">
        <v>19009</v>
      </c>
      <c r="E10" s="260">
        <v>61722641</v>
      </c>
      <c r="F10" s="258">
        <v>22121</v>
      </c>
      <c r="G10" s="275">
        <v>67408848</v>
      </c>
      <c r="H10" s="284">
        <f t="shared" si="0"/>
        <v>58704</v>
      </c>
      <c r="I10" s="285">
        <f t="shared" si="1"/>
        <v>183444441</v>
      </c>
    </row>
    <row r="11" spans="1:9" ht="15.75">
      <c r="A11" s="257" t="s">
        <v>200</v>
      </c>
      <c r="B11" s="258">
        <v>134656</v>
      </c>
      <c r="C11" s="259">
        <v>49763558764.32</v>
      </c>
      <c r="D11" s="263">
        <v>93313</v>
      </c>
      <c r="E11" s="260">
        <v>44947715322</v>
      </c>
      <c r="F11" s="258">
        <v>88565</v>
      </c>
      <c r="G11" s="260">
        <v>46933453094</v>
      </c>
      <c r="H11" s="284">
        <f t="shared" si="0"/>
        <v>316534</v>
      </c>
      <c r="I11" s="285">
        <f t="shared" si="1"/>
        <v>141644727180.32001</v>
      </c>
    </row>
    <row r="12" spans="1:9" ht="15.75">
      <c r="A12" s="257" t="s">
        <v>86</v>
      </c>
      <c r="B12" s="258">
        <v>449480</v>
      </c>
      <c r="C12" s="259">
        <v>4733402266.0845251</v>
      </c>
      <c r="D12" s="271">
        <v>388063</v>
      </c>
      <c r="E12" s="259">
        <v>4789201664.1700001</v>
      </c>
      <c r="F12" s="271">
        <v>625470</v>
      </c>
      <c r="G12" s="272">
        <v>9730798555.9800014</v>
      </c>
      <c r="H12" s="284">
        <f t="shared" si="0"/>
        <v>1463013</v>
      </c>
      <c r="I12" s="285">
        <f t="shared" si="1"/>
        <v>19253402486.234528</v>
      </c>
    </row>
    <row r="13" spans="1:9" ht="15.75">
      <c r="A13" s="257" t="s">
        <v>222</v>
      </c>
      <c r="B13" s="258">
        <v>3688778</v>
      </c>
      <c r="C13" s="259">
        <v>2249568235137</v>
      </c>
      <c r="D13" s="263">
        <v>3609115</v>
      </c>
      <c r="E13" s="259">
        <v>1973935806427</v>
      </c>
      <c r="F13" s="258">
        <v>3397546</v>
      </c>
      <c r="G13" s="259">
        <v>1929365317198</v>
      </c>
      <c r="H13" s="284">
        <f t="shared" si="0"/>
        <v>10695439</v>
      </c>
      <c r="I13" s="285">
        <f t="shared" si="1"/>
        <v>6152869358762</v>
      </c>
    </row>
    <row r="14" spans="1:9" ht="15.75">
      <c r="A14" s="276" t="s">
        <v>87</v>
      </c>
      <c r="B14" s="277">
        <v>67148</v>
      </c>
      <c r="C14" s="278">
        <v>591350406.95000005</v>
      </c>
      <c r="D14" s="279">
        <v>79126</v>
      </c>
      <c r="E14" s="280">
        <v>502394551</v>
      </c>
      <c r="F14" s="281">
        <v>86453</v>
      </c>
      <c r="G14" s="280">
        <v>510078466</v>
      </c>
      <c r="H14" s="284">
        <f t="shared" si="0"/>
        <v>232727</v>
      </c>
      <c r="I14" s="285">
        <f t="shared" si="1"/>
        <v>1603823423.95</v>
      </c>
    </row>
    <row r="15" spans="1:9" s="221" customFormat="1">
      <c r="H15" s="286"/>
      <c r="I15" s="286"/>
    </row>
    <row r="18" spans="1:7" ht="19.5">
      <c r="A18" s="457" t="s">
        <v>184</v>
      </c>
      <c r="B18" s="457"/>
      <c r="C18" s="457"/>
      <c r="D18" s="457"/>
      <c r="E18" s="457"/>
      <c r="F18" s="457"/>
      <c r="G18" s="457"/>
    </row>
    <row r="19" spans="1:7">
      <c r="A19" s="151" t="s">
        <v>185</v>
      </c>
      <c r="B19" s="152"/>
      <c r="C19" s="152"/>
      <c r="D19" s="152"/>
      <c r="E19" s="152"/>
      <c r="F19" s="152"/>
      <c r="G19" s="153"/>
    </row>
    <row r="20" spans="1:7">
      <c r="A20" s="154"/>
      <c r="B20" s="453" t="s">
        <v>24</v>
      </c>
      <c r="C20" s="454"/>
      <c r="D20" s="453" t="s">
        <v>25</v>
      </c>
      <c r="E20" s="454"/>
      <c r="F20" s="453" t="s">
        <v>26</v>
      </c>
      <c r="G20" s="454"/>
    </row>
    <row r="21" spans="1:7">
      <c r="A21" s="155" t="s">
        <v>98</v>
      </c>
      <c r="B21" s="156" t="s">
        <v>29</v>
      </c>
      <c r="C21" s="156" t="s">
        <v>186</v>
      </c>
      <c r="D21" s="156" t="s">
        <v>29</v>
      </c>
      <c r="E21" s="156" t="s">
        <v>186</v>
      </c>
      <c r="F21" s="156" t="s">
        <v>29</v>
      </c>
      <c r="G21" s="157" t="s">
        <v>186</v>
      </c>
    </row>
    <row r="22" spans="1:7">
      <c r="A22" s="158" t="s">
        <v>187</v>
      </c>
      <c r="B22" s="159">
        <v>885166</v>
      </c>
      <c r="C22" s="160">
        <v>449252355416.65997</v>
      </c>
      <c r="D22" s="161">
        <v>3101976</v>
      </c>
      <c r="E22" s="160">
        <v>1377882768854.5537</v>
      </c>
      <c r="F22" s="159">
        <v>69370277</v>
      </c>
      <c r="G22" s="162">
        <v>516363441750.81995</v>
      </c>
    </row>
    <row r="23" spans="1:7">
      <c r="A23" s="163" t="s">
        <v>188</v>
      </c>
      <c r="B23" s="159">
        <v>784659</v>
      </c>
      <c r="C23" s="162">
        <v>426910391998.81</v>
      </c>
      <c r="D23" s="159">
        <v>3110417</v>
      </c>
      <c r="E23" s="162">
        <v>1163990864951.3301</v>
      </c>
      <c r="F23" s="159">
        <v>66329905</v>
      </c>
      <c r="G23" s="162">
        <v>484963158498.52002</v>
      </c>
    </row>
    <row r="24" spans="1:7">
      <c r="A24" s="163" t="s">
        <v>189</v>
      </c>
      <c r="B24" s="159">
        <v>806284</v>
      </c>
      <c r="C24" s="164">
        <v>440727298283.22998</v>
      </c>
      <c r="D24" s="165">
        <v>4065931</v>
      </c>
      <c r="E24" s="166">
        <v>1327971561578.04</v>
      </c>
      <c r="F24" s="159">
        <v>76670671</v>
      </c>
      <c r="G24" s="162">
        <v>567622520138.47998</v>
      </c>
    </row>
    <row r="25" spans="1:7">
      <c r="A25" s="167" t="s">
        <v>190</v>
      </c>
      <c r="B25" s="159">
        <v>737353</v>
      </c>
      <c r="C25" s="168">
        <v>435008489386.45001</v>
      </c>
      <c r="D25" s="169">
        <v>3732592</v>
      </c>
      <c r="E25" s="168">
        <v>1366403069585.3501</v>
      </c>
      <c r="F25" s="170">
        <v>70947764</v>
      </c>
      <c r="G25" s="171">
        <v>523187011009.66003</v>
      </c>
    </row>
    <row r="26" spans="1:7">
      <c r="A26" s="167" t="s">
        <v>191</v>
      </c>
      <c r="B26" s="159">
        <v>798737</v>
      </c>
      <c r="C26" s="171">
        <v>446444951323.28003</v>
      </c>
      <c r="D26" s="170">
        <v>2424498</v>
      </c>
      <c r="E26" s="171">
        <v>1122983234496.2</v>
      </c>
      <c r="F26" s="170">
        <v>75191266</v>
      </c>
      <c r="G26" s="171">
        <v>559351309039.21997</v>
      </c>
    </row>
    <row r="27" spans="1:7">
      <c r="A27" s="163" t="s">
        <v>192</v>
      </c>
      <c r="B27" s="159">
        <v>732157</v>
      </c>
      <c r="C27" s="160">
        <v>397623905335.52002</v>
      </c>
      <c r="D27" s="161">
        <v>2611920</v>
      </c>
      <c r="E27" s="160">
        <v>1089736877596.5129</v>
      </c>
      <c r="F27" s="159">
        <v>71278931</v>
      </c>
      <c r="G27" s="162">
        <v>520628095284.23999</v>
      </c>
    </row>
    <row r="28" spans="1:7">
      <c r="A28" s="155" t="s">
        <v>193</v>
      </c>
      <c r="B28" s="159">
        <v>715436</v>
      </c>
      <c r="C28" s="172">
        <v>413473595085</v>
      </c>
      <c r="D28" s="173">
        <v>2406968</v>
      </c>
      <c r="E28" s="172">
        <v>1195316371250</v>
      </c>
      <c r="F28" s="174">
        <v>72981547</v>
      </c>
      <c r="G28" s="175">
        <v>513688104976.73999</v>
      </c>
    </row>
    <row r="29" spans="1:7">
      <c r="A29" s="155" t="s">
        <v>194</v>
      </c>
      <c r="B29" s="159">
        <v>685571</v>
      </c>
      <c r="C29" s="172">
        <v>396607919832.03998</v>
      </c>
      <c r="D29" s="173">
        <v>3013910</v>
      </c>
      <c r="E29" s="172">
        <v>1310824492995.343</v>
      </c>
      <c r="F29" s="174">
        <v>75792100</v>
      </c>
      <c r="G29" s="175">
        <v>556231621540.47998</v>
      </c>
    </row>
    <row r="30" spans="1:7">
      <c r="A30" s="155" t="s">
        <v>195</v>
      </c>
      <c r="B30" s="159">
        <v>665837</v>
      </c>
      <c r="C30" s="172">
        <v>370864069975.60999</v>
      </c>
      <c r="D30" s="176">
        <v>2292640</v>
      </c>
      <c r="E30" s="177">
        <v>1075852304618.0599</v>
      </c>
      <c r="F30" s="178">
        <v>71496724</v>
      </c>
      <c r="G30" s="179">
        <v>521093807977.58997</v>
      </c>
    </row>
    <row r="31" spans="1:7">
      <c r="A31" s="155" t="s">
        <v>196</v>
      </c>
      <c r="B31" s="159">
        <v>778007</v>
      </c>
      <c r="C31" s="180">
        <v>424029218672.40997</v>
      </c>
      <c r="D31" s="181"/>
      <c r="E31" s="182"/>
      <c r="F31" s="178">
        <v>73084212</v>
      </c>
      <c r="G31" s="175">
        <v>532887648022.13</v>
      </c>
    </row>
    <row r="32" spans="1:7">
      <c r="A32" s="155" t="s">
        <v>197</v>
      </c>
      <c r="B32" s="159">
        <v>723227</v>
      </c>
      <c r="C32" s="183">
        <v>415491466385.46002</v>
      </c>
      <c r="D32" s="184"/>
      <c r="E32" s="185"/>
      <c r="F32" s="186">
        <v>73371402</v>
      </c>
      <c r="G32" s="179">
        <v>545999285921.15002</v>
      </c>
    </row>
    <row r="33" spans="1:7">
      <c r="A33" s="155" t="s">
        <v>198</v>
      </c>
      <c r="B33" s="159">
        <v>706844</v>
      </c>
      <c r="C33" s="183">
        <v>418901287996</v>
      </c>
      <c r="D33" s="187"/>
      <c r="E33" s="188"/>
      <c r="F33" s="189">
        <v>79004508</v>
      </c>
      <c r="G33" s="175">
        <v>638069895511.33997</v>
      </c>
    </row>
    <row r="36" spans="1:7">
      <c r="A36" s="154"/>
      <c r="B36" s="453" t="s">
        <v>27</v>
      </c>
      <c r="C36" s="454"/>
      <c r="D36" s="453" t="s">
        <v>97</v>
      </c>
      <c r="E36" s="454"/>
      <c r="F36" s="458" t="s">
        <v>199</v>
      </c>
      <c r="G36" s="459"/>
    </row>
    <row r="37" spans="1:7">
      <c r="A37" s="155" t="s">
        <v>98</v>
      </c>
      <c r="B37" s="157" t="s">
        <v>29</v>
      </c>
      <c r="C37" s="157" t="s">
        <v>186</v>
      </c>
      <c r="D37" s="156" t="s">
        <v>29</v>
      </c>
      <c r="E37" s="156" t="s">
        <v>186</v>
      </c>
      <c r="F37" s="190" t="s">
        <v>29</v>
      </c>
      <c r="G37" s="157" t="s">
        <v>186</v>
      </c>
    </row>
    <row r="38" spans="1:7">
      <c r="A38" s="158" t="s">
        <v>187</v>
      </c>
      <c r="B38" s="161">
        <v>16102962</v>
      </c>
      <c r="C38" s="160">
        <v>152099692255.12</v>
      </c>
      <c r="D38" s="159">
        <v>3181510</v>
      </c>
      <c r="E38" s="162">
        <v>21359309157.760002</v>
      </c>
      <c r="F38" s="159">
        <v>4369622</v>
      </c>
      <c r="G38" s="162">
        <v>102830379686.02</v>
      </c>
    </row>
    <row r="39" spans="1:7">
      <c r="A39" s="163" t="s">
        <v>188</v>
      </c>
      <c r="B39" s="170">
        <v>16731362</v>
      </c>
      <c r="C39" s="171">
        <v>144876032407.97</v>
      </c>
      <c r="D39" s="159">
        <v>3072375</v>
      </c>
      <c r="E39" s="162">
        <v>19027486044.169998</v>
      </c>
      <c r="F39" s="159">
        <v>4777447</v>
      </c>
      <c r="G39" s="162">
        <v>102705168311.42998</v>
      </c>
    </row>
    <row r="40" spans="1:7">
      <c r="A40" s="163" t="s">
        <v>189</v>
      </c>
      <c r="B40" s="161">
        <v>20728441</v>
      </c>
      <c r="C40" s="160">
        <v>177755617743.91</v>
      </c>
      <c r="D40" s="159">
        <v>3380371</v>
      </c>
      <c r="E40" s="162">
        <v>20355559565.459999</v>
      </c>
      <c r="F40" s="159">
        <v>6107608</v>
      </c>
      <c r="G40" s="162">
        <v>123580213424.72002</v>
      </c>
    </row>
    <row r="41" spans="1:7">
      <c r="A41" s="167" t="s">
        <v>190</v>
      </c>
      <c r="B41" s="169">
        <v>20751162</v>
      </c>
      <c r="C41" s="168">
        <v>172313929221.53</v>
      </c>
      <c r="D41" s="170">
        <v>3495876</v>
      </c>
      <c r="E41" s="171">
        <v>17300579419.139999</v>
      </c>
      <c r="F41" s="170">
        <v>5955903</v>
      </c>
      <c r="G41" s="171">
        <v>125640866202.14998</v>
      </c>
    </row>
    <row r="42" spans="1:7">
      <c r="A42" s="167" t="s">
        <v>191</v>
      </c>
      <c r="B42" s="170">
        <v>23180315</v>
      </c>
      <c r="C42" s="171">
        <v>189483701484.36002</v>
      </c>
      <c r="D42" s="170">
        <v>3304791</v>
      </c>
      <c r="E42" s="171">
        <v>19081055402.040001</v>
      </c>
      <c r="F42" s="170">
        <v>7565702</v>
      </c>
      <c r="G42" s="171">
        <v>147536343100.41</v>
      </c>
    </row>
    <row r="43" spans="1:7">
      <c r="A43" s="163" t="s">
        <v>192</v>
      </c>
      <c r="B43" s="191">
        <v>23298442</v>
      </c>
      <c r="C43" s="192">
        <v>181827918155.92001</v>
      </c>
      <c r="D43" s="193">
        <v>3033580</v>
      </c>
      <c r="E43" s="179">
        <v>16873970913.120001</v>
      </c>
      <c r="F43" s="159">
        <v>7165260</v>
      </c>
      <c r="G43" s="162">
        <v>137388728346.85004</v>
      </c>
    </row>
    <row r="44" spans="1:7">
      <c r="A44" s="155" t="s">
        <v>193</v>
      </c>
      <c r="B44" s="174">
        <v>26990305</v>
      </c>
      <c r="C44" s="175">
        <v>199520136709.53992</v>
      </c>
      <c r="D44" s="174">
        <v>3930816</v>
      </c>
      <c r="E44" s="175">
        <v>20510308558.489998</v>
      </c>
      <c r="F44" s="174">
        <v>8448066</v>
      </c>
      <c r="G44" s="175">
        <v>150049500152.04999</v>
      </c>
    </row>
    <row r="45" spans="1:7">
      <c r="A45" s="155" t="s">
        <v>194</v>
      </c>
      <c r="B45" s="174">
        <v>29885436</v>
      </c>
      <c r="C45" s="175">
        <v>227505816519.39011</v>
      </c>
      <c r="D45" s="174">
        <v>5002812</v>
      </c>
      <c r="E45" s="175">
        <v>24881841670.650002</v>
      </c>
      <c r="F45" s="174">
        <v>8409540</v>
      </c>
      <c r="G45" s="175">
        <v>176939670235.81998</v>
      </c>
    </row>
    <row r="46" spans="1:7">
      <c r="A46" s="155" t="s">
        <v>195</v>
      </c>
      <c r="B46" s="174">
        <v>29162526</v>
      </c>
      <c r="C46" s="175">
        <v>223380636604.14999</v>
      </c>
      <c r="D46" s="174">
        <v>5031416</v>
      </c>
      <c r="E46" s="175">
        <v>23679360163.959999</v>
      </c>
      <c r="F46" s="178">
        <v>8040342</v>
      </c>
      <c r="G46" s="179">
        <v>171092544616.02005</v>
      </c>
    </row>
    <row r="47" spans="1:7">
      <c r="A47" s="155" t="s">
        <v>196</v>
      </c>
      <c r="B47" s="194">
        <v>27727169</v>
      </c>
      <c r="C47" s="179">
        <v>212368604541.14999</v>
      </c>
      <c r="D47" s="174">
        <v>5358319</v>
      </c>
      <c r="E47" s="175">
        <v>26024438338.470001</v>
      </c>
      <c r="F47" s="178">
        <v>9460794</v>
      </c>
      <c r="G47" s="179">
        <v>219657277162.64001</v>
      </c>
    </row>
    <row r="48" spans="1:7">
      <c r="A48" s="155" t="s">
        <v>197</v>
      </c>
      <c r="B48" s="174">
        <v>29405429</v>
      </c>
      <c r="C48" s="172">
        <v>230026803467.07999</v>
      </c>
      <c r="D48" s="174">
        <v>5766482</v>
      </c>
      <c r="E48" s="175">
        <v>168203848833.07001</v>
      </c>
      <c r="F48" s="178">
        <v>10904858</v>
      </c>
      <c r="G48" s="179">
        <v>227161507825.15005</v>
      </c>
    </row>
    <row r="49" spans="1:7">
      <c r="A49" s="155" t="s">
        <v>198</v>
      </c>
      <c r="B49" s="174">
        <v>31926618</v>
      </c>
      <c r="C49" s="172">
        <v>271950012038</v>
      </c>
      <c r="D49" s="174">
        <v>6257553</v>
      </c>
      <c r="E49" s="175">
        <v>27303232646.189999</v>
      </c>
      <c r="F49" s="178">
        <v>5881118</v>
      </c>
      <c r="G49" s="179">
        <v>146118912044.59003</v>
      </c>
    </row>
    <row r="50" spans="1:7">
      <c r="D50" s="195"/>
      <c r="E50" s="195"/>
    </row>
    <row r="51" spans="1:7" ht="15.75" customHeight="1"/>
    <row r="52" spans="1:7">
      <c r="A52" s="154"/>
      <c r="B52" s="453" t="s">
        <v>28</v>
      </c>
      <c r="C52" s="454"/>
      <c r="D52" s="453" t="s">
        <v>85</v>
      </c>
      <c r="E52" s="454"/>
      <c r="F52" s="455" t="s">
        <v>200</v>
      </c>
      <c r="G52" s="456"/>
    </row>
    <row r="53" spans="1:7">
      <c r="A53" s="155" t="s">
        <v>98</v>
      </c>
      <c r="B53" s="156" t="s">
        <v>29</v>
      </c>
      <c r="C53" s="157" t="s">
        <v>186</v>
      </c>
      <c r="D53" s="156" t="s">
        <v>29</v>
      </c>
      <c r="E53" s="157" t="s">
        <v>186</v>
      </c>
      <c r="F53" s="190" t="s">
        <v>29</v>
      </c>
      <c r="G53" s="157" t="s">
        <v>186</v>
      </c>
    </row>
    <row r="54" spans="1:7">
      <c r="A54" s="158" t="s">
        <v>187</v>
      </c>
      <c r="B54" s="161">
        <v>41021420</v>
      </c>
      <c r="C54" s="160">
        <v>5749285923677.6699</v>
      </c>
      <c r="D54" s="161">
        <v>11782</v>
      </c>
      <c r="E54" s="160">
        <v>124958703</v>
      </c>
      <c r="F54" s="161">
        <v>87076</v>
      </c>
      <c r="G54" s="160">
        <v>43206251099.650002</v>
      </c>
    </row>
    <row r="55" spans="1:7">
      <c r="A55" s="163" t="s">
        <v>188</v>
      </c>
      <c r="B55" s="159">
        <v>43863265</v>
      </c>
      <c r="C55" s="162">
        <v>5601943795563.2695</v>
      </c>
      <c r="D55" s="159">
        <v>14848</v>
      </c>
      <c r="E55" s="162">
        <v>126213055</v>
      </c>
      <c r="F55" s="159">
        <v>78860</v>
      </c>
      <c r="G55" s="162">
        <v>41818977793.879997</v>
      </c>
    </row>
    <row r="56" spans="1:7">
      <c r="A56" s="163" t="s">
        <v>189</v>
      </c>
      <c r="B56" s="161">
        <v>54905660</v>
      </c>
      <c r="C56" s="160">
        <v>6450987143867.6396</v>
      </c>
      <c r="D56" s="161">
        <v>21610</v>
      </c>
      <c r="E56" s="160">
        <v>160039133</v>
      </c>
      <c r="F56" s="161">
        <v>79537</v>
      </c>
      <c r="G56" s="160">
        <v>40900234641.540001</v>
      </c>
    </row>
    <row r="57" spans="1:7">
      <c r="A57" s="167" t="s">
        <v>190</v>
      </c>
      <c r="B57" s="169">
        <v>52025357</v>
      </c>
      <c r="C57" s="168">
        <v>6019146243808.9502</v>
      </c>
      <c r="D57" s="169">
        <v>17908</v>
      </c>
      <c r="E57" s="168">
        <v>130766884</v>
      </c>
      <c r="F57" s="169">
        <v>92548</v>
      </c>
      <c r="G57" s="168">
        <v>41727310159.700005</v>
      </c>
    </row>
    <row r="58" spans="1:7">
      <c r="A58" s="167" t="s">
        <v>191</v>
      </c>
      <c r="B58" s="170">
        <v>58646458</v>
      </c>
      <c r="C58" s="171">
        <v>6626982839513.0498</v>
      </c>
      <c r="D58" s="170">
        <v>21267</v>
      </c>
      <c r="E58" s="171">
        <v>143037567.30000001</v>
      </c>
      <c r="F58" s="170">
        <v>97268</v>
      </c>
      <c r="G58" s="171">
        <v>46837603227.060005</v>
      </c>
    </row>
    <row r="59" spans="1:7">
      <c r="A59" s="163" t="s">
        <v>192</v>
      </c>
      <c r="B59" s="161">
        <v>57946494</v>
      </c>
      <c r="C59" s="160">
        <v>6444647439187.7012</v>
      </c>
      <c r="D59" s="161">
        <v>20997</v>
      </c>
      <c r="E59" s="160">
        <v>122428082</v>
      </c>
      <c r="F59" s="196">
        <v>78133</v>
      </c>
      <c r="G59" s="192">
        <v>42159017570.859993</v>
      </c>
    </row>
    <row r="60" spans="1:7">
      <c r="A60" s="155" t="s">
        <v>193</v>
      </c>
      <c r="B60" s="174">
        <v>60957648</v>
      </c>
      <c r="C60" s="175">
        <v>6444916938243</v>
      </c>
      <c r="D60" s="174">
        <v>19216</v>
      </c>
      <c r="E60" s="175">
        <v>68706093</v>
      </c>
      <c r="F60" s="159">
        <v>79714</v>
      </c>
      <c r="G60" s="162">
        <v>37668980505</v>
      </c>
    </row>
    <row r="61" spans="1:7">
      <c r="A61" s="155" t="s">
        <v>194</v>
      </c>
      <c r="B61" s="197">
        <v>66312916</v>
      </c>
      <c r="C61" s="172">
        <v>6855013212568.1797</v>
      </c>
      <c r="D61" s="174">
        <v>20954</v>
      </c>
      <c r="E61" s="175">
        <v>76274307.019999996</v>
      </c>
      <c r="F61" s="174">
        <v>84955</v>
      </c>
      <c r="G61" s="175">
        <v>39314925386.229996</v>
      </c>
    </row>
    <row r="62" spans="1:7">
      <c r="A62" s="155" t="s">
        <v>195</v>
      </c>
      <c r="B62" s="174">
        <v>65548414</v>
      </c>
      <c r="C62" s="175">
        <v>6655399057788.6904</v>
      </c>
      <c r="D62" s="174">
        <v>21891</v>
      </c>
      <c r="E62" s="175">
        <v>65663255.799999997</v>
      </c>
      <c r="F62" s="174">
        <v>114508</v>
      </c>
      <c r="G62" s="175">
        <v>38395764542.57</v>
      </c>
    </row>
    <row r="63" spans="1:7">
      <c r="A63" s="155" t="s">
        <v>196</v>
      </c>
      <c r="B63" s="178">
        <v>70238031</v>
      </c>
      <c r="C63" s="179">
        <v>7328148331533.0596</v>
      </c>
      <c r="D63" s="193">
        <v>18326</v>
      </c>
      <c r="E63" s="179">
        <v>59225901</v>
      </c>
      <c r="F63" s="178">
        <v>99547</v>
      </c>
      <c r="G63" s="179">
        <v>39801966964.980003</v>
      </c>
    </row>
    <row r="64" spans="1:7">
      <c r="A64" s="155" t="s">
        <v>197</v>
      </c>
      <c r="B64" s="178">
        <v>74056061</v>
      </c>
      <c r="C64" s="198">
        <v>7851839489970.0703</v>
      </c>
      <c r="D64" s="178">
        <v>19528</v>
      </c>
      <c r="E64" s="199">
        <v>54177680</v>
      </c>
      <c r="F64" s="178">
        <v>86371</v>
      </c>
      <c r="G64" s="179">
        <v>42013180346.169998</v>
      </c>
    </row>
    <row r="65" spans="1:7">
      <c r="A65" s="155" t="s">
        <v>198</v>
      </c>
      <c r="B65" s="178">
        <v>83915331</v>
      </c>
      <c r="C65" s="198">
        <v>8394715282656</v>
      </c>
      <c r="D65" s="178">
        <v>21001</v>
      </c>
      <c r="E65" s="179">
        <v>67240661</v>
      </c>
      <c r="F65" s="178">
        <v>74825</v>
      </c>
      <c r="G65" s="179">
        <v>46370295370</v>
      </c>
    </row>
    <row r="66" spans="1:7" ht="15.75" customHeight="1"/>
    <row r="67" spans="1:7" ht="15.75" customHeight="1"/>
    <row r="68" spans="1:7">
      <c r="A68" s="154"/>
      <c r="B68" s="453" t="s">
        <v>86</v>
      </c>
      <c r="C68" s="454"/>
      <c r="D68" s="453" t="s">
        <v>201</v>
      </c>
      <c r="E68" s="454"/>
      <c r="F68" s="453" t="s">
        <v>87</v>
      </c>
      <c r="G68" s="454"/>
    </row>
    <row r="69" spans="1:7">
      <c r="A69" s="155" t="s">
        <v>98</v>
      </c>
      <c r="B69" s="190" t="s">
        <v>29</v>
      </c>
      <c r="C69" s="157" t="s">
        <v>186</v>
      </c>
      <c r="D69" s="157" t="s">
        <v>202</v>
      </c>
      <c r="E69" s="157" t="s">
        <v>203</v>
      </c>
      <c r="F69" s="157" t="s">
        <v>202</v>
      </c>
      <c r="G69" s="157" t="s">
        <v>203</v>
      </c>
    </row>
    <row r="70" spans="1:7">
      <c r="A70" s="158" t="s">
        <v>187</v>
      </c>
      <c r="B70" s="161">
        <v>3439705</v>
      </c>
      <c r="C70" s="160">
        <v>1519416547999.53</v>
      </c>
      <c r="D70" s="161">
        <v>1015977</v>
      </c>
      <c r="E70" s="160">
        <v>538980648384.96002</v>
      </c>
      <c r="F70" s="161">
        <v>56746</v>
      </c>
      <c r="G70" s="160">
        <v>763071384.70999992</v>
      </c>
    </row>
    <row r="71" spans="1:7">
      <c r="A71" s="163" t="s">
        <v>188</v>
      </c>
      <c r="B71" s="159">
        <v>3779520</v>
      </c>
      <c r="C71" s="162">
        <v>2105011681707.47</v>
      </c>
      <c r="D71" s="159">
        <v>1261678</v>
      </c>
      <c r="E71" s="162">
        <v>616894003647.13</v>
      </c>
      <c r="F71" s="159">
        <v>55401</v>
      </c>
      <c r="G71" s="162">
        <v>706817359.50000012</v>
      </c>
    </row>
    <row r="72" spans="1:7">
      <c r="A72" s="163" t="s">
        <v>189</v>
      </c>
      <c r="B72" s="161">
        <v>3761144</v>
      </c>
      <c r="C72" s="160">
        <v>1704065879908.46</v>
      </c>
      <c r="D72" s="161">
        <v>1600975</v>
      </c>
      <c r="E72" s="160">
        <v>628143621905</v>
      </c>
      <c r="F72" s="161">
        <v>59722</v>
      </c>
      <c r="G72" s="160">
        <v>728379622.89999998</v>
      </c>
    </row>
    <row r="73" spans="1:7">
      <c r="A73" s="167" t="s">
        <v>190</v>
      </c>
      <c r="B73" s="169">
        <v>3504073</v>
      </c>
      <c r="C73" s="168">
        <v>1412077884266.8799</v>
      </c>
      <c r="D73" s="169">
        <v>1536024</v>
      </c>
      <c r="E73" s="168">
        <v>685525545185.22998</v>
      </c>
      <c r="F73" s="169">
        <v>64365</v>
      </c>
      <c r="G73" s="168">
        <v>572514562.26000011</v>
      </c>
    </row>
    <row r="74" spans="1:7">
      <c r="A74" s="167" t="s">
        <v>191</v>
      </c>
      <c r="B74" s="170">
        <v>3472594</v>
      </c>
      <c r="C74" s="171">
        <v>1439949924833.8501</v>
      </c>
      <c r="D74" s="170">
        <v>2047708</v>
      </c>
      <c r="E74" s="171">
        <v>797943727821.20996</v>
      </c>
      <c r="F74" s="170">
        <v>75793</v>
      </c>
      <c r="G74" s="171">
        <v>646641450.85000002</v>
      </c>
    </row>
    <row r="75" spans="1:7">
      <c r="A75" s="163" t="s">
        <v>192</v>
      </c>
      <c r="B75" s="159">
        <v>2343528</v>
      </c>
      <c r="C75" s="162">
        <v>1138533150508.05</v>
      </c>
      <c r="D75" s="159">
        <v>1394303</v>
      </c>
      <c r="E75" s="162">
        <v>736177624868.66003</v>
      </c>
      <c r="F75" s="159">
        <v>77366</v>
      </c>
      <c r="G75" s="162">
        <v>561716119.87</v>
      </c>
    </row>
    <row r="76" spans="1:7">
      <c r="A76" s="155" t="s">
        <v>193</v>
      </c>
      <c r="B76" s="159">
        <v>3685213</v>
      </c>
      <c r="C76" s="162">
        <v>1280614356494.49</v>
      </c>
      <c r="D76" s="159">
        <v>1309501</v>
      </c>
      <c r="E76" s="162">
        <v>654140220661</v>
      </c>
      <c r="F76" s="159">
        <v>91478</v>
      </c>
      <c r="G76" s="162">
        <v>591143295</v>
      </c>
    </row>
    <row r="77" spans="1:7">
      <c r="A77" s="155" t="s">
        <v>194</v>
      </c>
      <c r="B77" s="174">
        <v>3722839</v>
      </c>
      <c r="C77" s="175">
        <v>1304379672581.02</v>
      </c>
      <c r="D77" s="200">
        <v>1688011</v>
      </c>
      <c r="E77" s="175">
        <v>707687040057.72998</v>
      </c>
      <c r="F77" s="174">
        <v>113821</v>
      </c>
      <c r="G77" s="175">
        <v>443097997.72000003</v>
      </c>
    </row>
    <row r="78" spans="1:7">
      <c r="A78" s="155" t="s">
        <v>195</v>
      </c>
      <c r="B78" s="174">
        <v>3500669</v>
      </c>
      <c r="C78" s="175">
        <v>1642119695782.1599</v>
      </c>
      <c r="D78" s="174">
        <v>1670975</v>
      </c>
      <c r="E78" s="175">
        <v>726461635573.31995</v>
      </c>
      <c r="F78" s="174">
        <v>134717</v>
      </c>
      <c r="G78" s="175">
        <v>532968463.78000003</v>
      </c>
    </row>
    <row r="79" spans="1:7">
      <c r="A79" s="155" t="s">
        <v>196</v>
      </c>
      <c r="B79" s="193">
        <v>4149945</v>
      </c>
      <c r="C79" s="179">
        <v>1485521054126.79</v>
      </c>
      <c r="D79" s="201">
        <v>4476809</v>
      </c>
      <c r="E79" s="202">
        <v>2097783670163.4399</v>
      </c>
      <c r="F79" s="193">
        <v>198720</v>
      </c>
      <c r="G79" s="198">
        <v>810847490.36000001</v>
      </c>
    </row>
    <row r="80" spans="1:7">
      <c r="A80" s="155" t="s">
        <v>197</v>
      </c>
      <c r="B80" s="178">
        <v>4256877</v>
      </c>
      <c r="C80" s="179">
        <v>1408088924419.0601</v>
      </c>
      <c r="D80" s="201">
        <v>4278971</v>
      </c>
      <c r="E80" s="202">
        <v>2105285847071.1201</v>
      </c>
      <c r="F80" s="178">
        <v>203203</v>
      </c>
      <c r="G80" s="179">
        <v>800046590.46000004</v>
      </c>
    </row>
    <row r="81" spans="1:7">
      <c r="A81" s="155" t="s">
        <v>198</v>
      </c>
      <c r="B81" s="178">
        <v>4845739</v>
      </c>
      <c r="C81" s="179">
        <v>2056208654943.0801</v>
      </c>
      <c r="D81" s="201">
        <v>5103824</v>
      </c>
      <c r="E81" s="203">
        <v>1783882054221</v>
      </c>
      <c r="F81" s="178">
        <v>129048</v>
      </c>
      <c r="G81" s="198">
        <v>944311276</v>
      </c>
    </row>
    <row r="82" spans="1:7" ht="15.75" customHeight="1"/>
    <row r="83" spans="1:7">
      <c r="A83" s="144" t="s">
        <v>180</v>
      </c>
      <c r="B83" s="145"/>
      <c r="C83" s="146"/>
      <c r="D83" s="147"/>
      <c r="E83" s="148"/>
      <c r="F83" s="145"/>
    </row>
    <row r="84" spans="1:7">
      <c r="A84" t="s">
        <v>181</v>
      </c>
      <c r="B84" t="s">
        <v>182</v>
      </c>
      <c r="E84" s="149"/>
      <c r="F84" s="150"/>
      <c r="G84" s="150"/>
    </row>
    <row r="85" spans="1:7" ht="15.75" customHeight="1">
      <c r="A85" t="s">
        <v>183</v>
      </c>
    </row>
    <row r="86" spans="1:7" ht="15.75" customHeight="1"/>
    <row r="87" spans="1:7" ht="15.75" customHeight="1"/>
    <row r="88" spans="1:7" ht="15.75" customHeight="1"/>
    <row r="89" spans="1:7" ht="15.75" customHeight="1"/>
    <row r="90" spans="1:7" ht="15.75" customHeight="1"/>
    <row r="91" spans="1:7" ht="15.75" customHeight="1"/>
    <row r="92" spans="1:7" ht="15.75" customHeight="1"/>
    <row r="93" spans="1:7" ht="15.75" customHeight="1"/>
    <row r="94" spans="1:7" ht="15.75" customHeight="1"/>
    <row r="95" spans="1:7" ht="15.75" customHeight="1"/>
    <row r="96" spans="1:7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</sheetData>
  <mergeCells count="18">
    <mergeCell ref="A1:G1"/>
    <mergeCell ref="B2:C2"/>
    <mergeCell ref="D2:E2"/>
    <mergeCell ref="F2:G2"/>
    <mergeCell ref="H2:I2"/>
    <mergeCell ref="A18:G18"/>
    <mergeCell ref="B20:C20"/>
    <mergeCell ref="D20:E20"/>
    <mergeCell ref="F20:G20"/>
    <mergeCell ref="B36:C36"/>
    <mergeCell ref="D36:E36"/>
    <mergeCell ref="F36:G36"/>
    <mergeCell ref="B52:C52"/>
    <mergeCell ref="D52:E52"/>
    <mergeCell ref="F52:G52"/>
    <mergeCell ref="B68:C68"/>
    <mergeCell ref="D68:E68"/>
    <mergeCell ref="F68:G68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B31"/>
  <sheetViews>
    <sheetView workbookViewId="0">
      <pane xSplit="1" topLeftCell="U1" activePane="topRight" state="frozen"/>
      <selection pane="topRight" activeCell="A12" sqref="A12:XFD12"/>
    </sheetView>
  </sheetViews>
  <sheetFormatPr defaultRowHeight="15"/>
  <cols>
    <col min="1" max="1" width="54.85546875" customWidth="1"/>
    <col min="2" max="2" width="14.85546875" customWidth="1"/>
    <col min="3" max="3" width="13.7109375" customWidth="1"/>
    <col min="4" max="4" width="13.5703125" customWidth="1"/>
    <col min="5" max="5" width="15.5703125" customWidth="1"/>
    <col min="6" max="6" width="13.5703125" customWidth="1"/>
    <col min="7" max="7" width="15.42578125" customWidth="1"/>
    <col min="8" max="8" width="13.85546875" customWidth="1"/>
    <col min="9" max="9" width="13.5703125" customWidth="1"/>
    <col min="10" max="10" width="13" customWidth="1"/>
    <col min="11" max="11" width="12.85546875" customWidth="1"/>
    <col min="12" max="12" width="13.5703125" customWidth="1"/>
    <col min="13" max="13" width="12.140625" customWidth="1"/>
    <col min="14" max="14" width="14.7109375" customWidth="1"/>
    <col min="15" max="17" width="14.28515625" style="50" bestFit="1" customWidth="1"/>
    <col min="18" max="18" width="11.28515625" customWidth="1"/>
    <col min="19" max="19" width="11.85546875" customWidth="1"/>
    <col min="20" max="20" width="11.42578125" customWidth="1"/>
    <col min="21" max="22" width="12.28515625" customWidth="1"/>
    <col min="23" max="23" width="15.140625" customWidth="1"/>
    <col min="24" max="26" width="14.28515625" bestFit="1" customWidth="1"/>
    <col min="27" max="27" width="13.140625" customWidth="1"/>
    <col min="28" max="28" width="16.7109375" customWidth="1"/>
  </cols>
  <sheetData>
    <row r="2" spans="1:28" s="50" customFormat="1">
      <c r="A2" s="297"/>
      <c r="B2" s="296">
        <v>42746</v>
      </c>
      <c r="C2" s="296">
        <v>42777</v>
      </c>
      <c r="D2" s="296">
        <v>42805</v>
      </c>
      <c r="E2" s="296">
        <v>42836</v>
      </c>
      <c r="F2" s="296">
        <v>42866</v>
      </c>
      <c r="G2" s="296">
        <v>42887</v>
      </c>
      <c r="H2" s="296">
        <v>42917</v>
      </c>
      <c r="I2" s="296">
        <v>42948</v>
      </c>
      <c r="J2" s="296">
        <v>42979</v>
      </c>
      <c r="K2" s="296">
        <v>43009</v>
      </c>
      <c r="L2" s="296">
        <v>43040</v>
      </c>
      <c r="M2" s="296">
        <v>43070</v>
      </c>
      <c r="N2" s="296">
        <v>43101</v>
      </c>
      <c r="O2" s="296">
        <v>43132</v>
      </c>
      <c r="P2" s="296">
        <v>43160</v>
      </c>
      <c r="Q2" s="296">
        <v>43191</v>
      </c>
      <c r="R2" s="296">
        <v>43221</v>
      </c>
      <c r="S2" s="296">
        <v>43252</v>
      </c>
      <c r="T2" s="296">
        <v>43282</v>
      </c>
      <c r="U2" s="296">
        <v>43313</v>
      </c>
      <c r="V2" s="296">
        <v>43344</v>
      </c>
      <c r="W2" s="296">
        <v>43374</v>
      </c>
      <c r="X2" s="296">
        <v>43405</v>
      </c>
      <c r="Y2" s="296">
        <v>43435</v>
      </c>
      <c r="Z2" s="296">
        <v>43467</v>
      </c>
      <c r="AA2" s="296">
        <v>43499</v>
      </c>
      <c r="AB2" s="296">
        <v>43528</v>
      </c>
    </row>
    <row r="3" spans="1:28" ht="15.75">
      <c r="A3" s="333" t="s">
        <v>230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1"/>
      <c r="T3" s="312"/>
      <c r="U3" s="312"/>
      <c r="V3" s="312"/>
      <c r="W3" s="312"/>
      <c r="X3" s="312"/>
      <c r="Y3" s="312"/>
      <c r="Z3" s="312"/>
      <c r="AA3" s="312"/>
      <c r="AB3" s="313"/>
    </row>
    <row r="4" spans="1:28" s="1" customFormat="1">
      <c r="A4" s="306" t="s">
        <v>88</v>
      </c>
      <c r="B4" s="363">
        <v>9352283.7860091012</v>
      </c>
      <c r="C4" s="363">
        <v>8445882.9090121482</v>
      </c>
      <c r="D4" s="363">
        <v>8573516.2574834581</v>
      </c>
      <c r="E4" s="363">
        <v>8209102.9661317803</v>
      </c>
      <c r="F4" s="363">
        <v>8736706.9540844634</v>
      </c>
      <c r="G4" s="363">
        <v>8713043.4816846997</v>
      </c>
      <c r="H4" s="363">
        <v>8878523.1359205879</v>
      </c>
      <c r="I4" s="363">
        <v>8367573.1884438079</v>
      </c>
      <c r="J4" s="363">
        <v>8628919.9965580106</v>
      </c>
      <c r="K4" s="363">
        <v>8929288.9509062599</v>
      </c>
      <c r="L4" s="363">
        <v>8561517.2391795404</v>
      </c>
      <c r="M4" s="363">
        <v>9392909.3878028393</v>
      </c>
      <c r="N4" s="363">
        <v>9323111.5436071027</v>
      </c>
      <c r="O4" s="363">
        <v>9283797.7678530011</v>
      </c>
      <c r="P4" s="363">
        <v>9365598.1721458696</v>
      </c>
      <c r="Q4" s="363">
        <v>9024972.0139611308</v>
      </c>
      <c r="R4" s="363">
        <v>9648791.0699850209</v>
      </c>
      <c r="S4" s="363">
        <v>9181207.6839809995</v>
      </c>
      <c r="T4" s="364">
        <v>9199700.0043863691</v>
      </c>
      <c r="U4" s="364">
        <v>8906602.0826153681</v>
      </c>
      <c r="V4" s="364">
        <v>9155799.3918918781</v>
      </c>
      <c r="W4" s="364">
        <v>9639700.7041903958</v>
      </c>
      <c r="X4" s="364">
        <v>8976115.806970384</v>
      </c>
      <c r="Y4" s="364">
        <v>9839582.3464557882</v>
      </c>
      <c r="Z4" s="364">
        <v>9401819.7226721626</v>
      </c>
      <c r="AA4" s="364">
        <v>9189598.7242535688</v>
      </c>
      <c r="AB4" s="365">
        <v>9163807.5318039786</v>
      </c>
    </row>
    <row r="5" spans="1:28">
      <c r="A5" s="328" t="s">
        <v>89</v>
      </c>
      <c r="B5" s="311">
        <v>3149161.52682574</v>
      </c>
      <c r="C5" s="311">
        <v>2195893.4468421098</v>
      </c>
      <c r="D5" s="311">
        <v>2421173.5943713095</v>
      </c>
      <c r="E5" s="311">
        <v>2067402.3652902802</v>
      </c>
      <c r="F5" s="311">
        <v>2506402.0627615503</v>
      </c>
      <c r="G5" s="311">
        <v>2573820.1411314001</v>
      </c>
      <c r="H5" s="311">
        <v>2605144.6362176603</v>
      </c>
      <c r="I5" s="311">
        <v>2287080.12303939</v>
      </c>
      <c r="J5" s="311">
        <v>2625212.2914042003</v>
      </c>
      <c r="K5" s="311">
        <v>2900003.5232158499</v>
      </c>
      <c r="L5" s="311">
        <v>2812485.1742147198</v>
      </c>
      <c r="M5" s="311">
        <v>2973247.29192995</v>
      </c>
      <c r="N5" s="311">
        <v>2915174.8918757001</v>
      </c>
      <c r="O5" s="311">
        <v>2671417.1827893103</v>
      </c>
      <c r="P5" s="311">
        <v>2779851.3134205397</v>
      </c>
      <c r="Q5" s="311">
        <v>2455837.0485979598</v>
      </c>
      <c r="R5" s="311">
        <v>2945497.85917647</v>
      </c>
      <c r="S5" s="311">
        <v>2970969.9294859301</v>
      </c>
      <c r="T5" s="312">
        <v>2931752.1114325002</v>
      </c>
      <c r="U5" s="312">
        <v>2878219.3520975802</v>
      </c>
      <c r="V5" s="312">
        <v>2756214.0923474603</v>
      </c>
      <c r="W5" s="312">
        <v>2925167.5153785702</v>
      </c>
      <c r="X5" s="312">
        <v>2466777.4445232297</v>
      </c>
      <c r="Y5" s="312">
        <v>3115229.2964959</v>
      </c>
      <c r="Z5" s="312">
        <v>2797185.36251387</v>
      </c>
      <c r="AA5" s="312">
        <v>2601126.9917637603</v>
      </c>
      <c r="AB5" s="313">
        <v>2724810.2648677202</v>
      </c>
    </row>
    <row r="6" spans="1:28">
      <c r="A6" s="329" t="s">
        <v>113</v>
      </c>
      <c r="B6" s="330"/>
      <c r="C6" s="330"/>
      <c r="D6" s="330"/>
      <c r="E6" s="330"/>
      <c r="F6" s="330"/>
      <c r="G6" s="330"/>
      <c r="H6" s="330"/>
      <c r="I6" s="330"/>
      <c r="J6" s="330"/>
      <c r="K6" s="330"/>
      <c r="L6" s="330"/>
      <c r="M6" s="330"/>
      <c r="N6" s="330"/>
      <c r="O6" s="330"/>
      <c r="P6" s="330"/>
      <c r="Q6" s="330"/>
      <c r="R6" s="330"/>
      <c r="S6" s="330"/>
      <c r="T6" s="331"/>
      <c r="U6" s="331"/>
      <c r="V6" s="331"/>
      <c r="W6" s="331"/>
      <c r="X6" s="331"/>
      <c r="Y6" s="331"/>
      <c r="Z6" s="331"/>
      <c r="AA6" s="331"/>
      <c r="AB6" s="332"/>
    </row>
    <row r="7" spans="1:28">
      <c r="A7" s="327" t="s">
        <v>90</v>
      </c>
      <c r="B7" s="311">
        <v>6184750.2128597498</v>
      </c>
      <c r="C7" s="311">
        <v>6226159.5825775592</v>
      </c>
      <c r="D7" s="311">
        <v>6131004.7915819492</v>
      </c>
      <c r="E7" s="311">
        <v>6113534.6443193499</v>
      </c>
      <c r="F7" s="311">
        <v>6202853.3864706429</v>
      </c>
      <c r="G7" s="311">
        <v>6114454.21304511</v>
      </c>
      <c r="H7" s="311">
        <v>6247376.0577101689</v>
      </c>
      <c r="I7" s="311">
        <v>6060294.2701694183</v>
      </c>
      <c r="J7" s="311">
        <v>5980534.4887615209</v>
      </c>
      <c r="K7" s="311">
        <v>5998087.738225529</v>
      </c>
      <c r="L7" s="311">
        <v>5725489.4007699611</v>
      </c>
      <c r="M7" s="311">
        <v>6388651.3327846294</v>
      </c>
      <c r="N7" s="311">
        <v>6370930.7088226518</v>
      </c>
      <c r="O7" s="311">
        <v>6586803.370011691</v>
      </c>
      <c r="P7" s="311">
        <v>6567434.4096781295</v>
      </c>
      <c r="Q7" s="311">
        <v>6546338.7876446508</v>
      </c>
      <c r="R7" s="311">
        <v>6688088.1618027398</v>
      </c>
      <c r="S7" s="311">
        <v>6185622.7475656699</v>
      </c>
      <c r="T7" s="312">
        <v>6239070.6620257488</v>
      </c>
      <c r="U7" s="312">
        <v>5999206.7688491596</v>
      </c>
      <c r="V7" s="312">
        <v>6296863.8832450686</v>
      </c>
      <c r="W7" s="312">
        <v>6608980.690345021</v>
      </c>
      <c r="X7" s="312">
        <v>6400165.584407432</v>
      </c>
      <c r="Y7" s="312">
        <v>6608651.9240258913</v>
      </c>
      <c r="Z7" s="312">
        <v>6467591.3155007102</v>
      </c>
      <c r="AA7" s="312">
        <v>6452346.98304608</v>
      </c>
      <c r="AB7" s="313">
        <v>6306461.9433744904</v>
      </c>
    </row>
    <row r="8" spans="1:28">
      <c r="A8" s="327" t="s">
        <v>91</v>
      </c>
      <c r="B8" s="311">
        <v>18372.04632361</v>
      </c>
      <c r="C8" s="311">
        <v>23829.87959248</v>
      </c>
      <c r="D8" s="311">
        <v>21337.871530200002</v>
      </c>
      <c r="E8" s="311">
        <v>28165.956522150002</v>
      </c>
      <c r="F8" s="311">
        <v>27451.504852270002</v>
      </c>
      <c r="G8" s="311">
        <v>24769.127508190002</v>
      </c>
      <c r="H8" s="311">
        <v>26002.441992760003</v>
      </c>
      <c r="I8" s="311">
        <v>20198.795235000001</v>
      </c>
      <c r="J8" s="311">
        <v>23173.21639229</v>
      </c>
      <c r="K8" s="311">
        <v>31197.689464880001</v>
      </c>
      <c r="L8" s="311">
        <v>23542.664194860001</v>
      </c>
      <c r="M8" s="311">
        <v>31010.763088259999</v>
      </c>
      <c r="N8" s="311">
        <v>37005.942908750003</v>
      </c>
      <c r="O8" s="311">
        <v>25577.215052</v>
      </c>
      <c r="P8" s="311">
        <v>18312.4490472</v>
      </c>
      <c r="Q8" s="311">
        <v>22796.177718520001</v>
      </c>
      <c r="R8" s="311">
        <v>15205.049005810002</v>
      </c>
      <c r="S8" s="311">
        <v>24615.006929399999</v>
      </c>
      <c r="T8" s="312">
        <v>28877.23092812</v>
      </c>
      <c r="U8" s="312">
        <v>29175.961668629996</v>
      </c>
      <c r="V8" s="312">
        <v>21413.55265369</v>
      </c>
      <c r="W8" s="312">
        <v>20406.308993449999</v>
      </c>
      <c r="X8" s="312">
        <v>24809.369012479998</v>
      </c>
      <c r="Y8" s="312">
        <v>29657.79076014</v>
      </c>
      <c r="Z8" s="312">
        <v>44177.427391109995</v>
      </c>
      <c r="AA8" s="312">
        <v>46541.250616409998</v>
      </c>
      <c r="AB8" s="313">
        <v>42951.824734449998</v>
      </c>
    </row>
    <row r="9" spans="1:28">
      <c r="A9" s="327" t="s">
        <v>92</v>
      </c>
      <c r="B9" s="311">
        <v>0</v>
      </c>
      <c r="C9" s="311">
        <v>0</v>
      </c>
      <c r="D9" s="311">
        <v>0</v>
      </c>
      <c r="E9" s="311">
        <v>0</v>
      </c>
      <c r="F9" s="311">
        <v>0</v>
      </c>
      <c r="G9" s="311">
        <v>0</v>
      </c>
      <c r="H9" s="311">
        <v>0</v>
      </c>
      <c r="I9" s="311">
        <v>0</v>
      </c>
      <c r="J9" s="311">
        <v>0</v>
      </c>
      <c r="K9" s="311">
        <v>0</v>
      </c>
      <c r="L9" s="311">
        <v>0</v>
      </c>
      <c r="M9" s="311">
        <v>0</v>
      </c>
      <c r="N9" s="311">
        <v>0</v>
      </c>
      <c r="O9" s="311">
        <v>0</v>
      </c>
      <c r="P9" s="311">
        <v>0</v>
      </c>
      <c r="Q9" s="311">
        <v>0</v>
      </c>
      <c r="R9" s="311">
        <v>0</v>
      </c>
      <c r="S9" s="311">
        <v>0</v>
      </c>
      <c r="T9" s="312">
        <v>0</v>
      </c>
      <c r="U9" s="312">
        <v>0</v>
      </c>
      <c r="V9" s="312">
        <v>0</v>
      </c>
      <c r="W9" s="312">
        <v>0</v>
      </c>
      <c r="X9" s="312">
        <v>0</v>
      </c>
      <c r="Y9" s="312">
        <v>0</v>
      </c>
      <c r="Z9" s="312">
        <v>0</v>
      </c>
      <c r="AA9" s="312">
        <v>0</v>
      </c>
      <c r="AB9" s="313">
        <v>0</v>
      </c>
    </row>
    <row r="10" spans="1:28">
      <c r="A10" s="327" t="s">
        <v>228</v>
      </c>
      <c r="B10" s="311"/>
      <c r="C10" s="311"/>
      <c r="D10" s="311"/>
      <c r="E10" s="311"/>
      <c r="F10" s="311"/>
      <c r="G10" s="311"/>
      <c r="H10" s="311"/>
      <c r="I10" s="311"/>
      <c r="J10" s="311"/>
      <c r="K10" s="311"/>
      <c r="L10" s="311"/>
      <c r="M10" s="311"/>
      <c r="N10" s="311"/>
      <c r="O10" s="311"/>
      <c r="P10" s="311"/>
      <c r="Q10" s="311"/>
      <c r="R10" s="311"/>
      <c r="S10" s="311"/>
      <c r="T10" s="312"/>
      <c r="U10" s="312"/>
      <c r="V10" s="312">
        <v>44171.417794760004</v>
      </c>
      <c r="W10" s="312">
        <v>48075.648679860002</v>
      </c>
      <c r="X10" s="312">
        <v>42339.233280580003</v>
      </c>
      <c r="Y10" s="312">
        <v>41954.274771079996</v>
      </c>
      <c r="Z10" s="312">
        <v>43936.166118300003</v>
      </c>
      <c r="AA10" s="312">
        <v>43102.604551819997</v>
      </c>
      <c r="AB10" s="313">
        <v>43102.604551819997</v>
      </c>
    </row>
    <row r="11" spans="1:28">
      <c r="A11" s="327" t="s">
        <v>229</v>
      </c>
      <c r="B11" s="311"/>
      <c r="C11" s="311"/>
      <c r="D11" s="311"/>
      <c r="E11" s="311"/>
      <c r="F11" s="311"/>
      <c r="G11" s="311"/>
      <c r="H11" s="311"/>
      <c r="I11" s="311"/>
      <c r="J11" s="311"/>
      <c r="K11" s="311"/>
      <c r="L11" s="311"/>
      <c r="M11" s="311"/>
      <c r="N11" s="311"/>
      <c r="O11" s="311"/>
      <c r="P11" s="311"/>
      <c r="Q11" s="311"/>
      <c r="R11" s="311"/>
      <c r="S11" s="311"/>
      <c r="T11" s="312"/>
      <c r="U11" s="312"/>
      <c r="V11" s="312">
        <v>37136.445850897609</v>
      </c>
      <c r="W11" s="312">
        <v>37070.5407934955</v>
      </c>
      <c r="X11" s="312">
        <v>42024.175746661</v>
      </c>
      <c r="Y11" s="312">
        <v>44089.060402777803</v>
      </c>
      <c r="Z11" s="312">
        <v>48929.451148173597</v>
      </c>
      <c r="AA11" s="312">
        <v>46480.894275497696</v>
      </c>
      <c r="AB11" s="313">
        <v>46480.894275497696</v>
      </c>
    </row>
    <row r="12" spans="1:28" s="1" customFormat="1">
      <c r="A12" s="306" t="s">
        <v>93</v>
      </c>
      <c r="B12" s="303">
        <v>12060367.98140425</v>
      </c>
      <c r="C12" s="303">
        <v>12096907.533027241</v>
      </c>
      <c r="D12" s="303">
        <v>12007756.693651769</v>
      </c>
      <c r="E12" s="303">
        <v>11889766.18298883</v>
      </c>
      <c r="F12" s="303">
        <v>11728482.013451388</v>
      </c>
      <c r="G12" s="303">
        <v>11732134.37326129</v>
      </c>
      <c r="H12" s="303">
        <v>11816501.072723461</v>
      </c>
      <c r="I12" s="303">
        <v>11901291.002558419</v>
      </c>
      <c r="J12" s="303">
        <v>11833230.39238625</v>
      </c>
      <c r="K12" s="303">
        <v>12048831.253335219</v>
      </c>
      <c r="L12" s="303">
        <v>12132774.01049244</v>
      </c>
      <c r="M12" s="303">
        <v>12896944.985996319</v>
      </c>
      <c r="N12" s="303">
        <v>12979143.95757159</v>
      </c>
      <c r="O12" s="303">
        <v>13213993.759025199</v>
      </c>
      <c r="P12" s="303">
        <v>13317617.76241269</v>
      </c>
      <c r="Q12" s="303">
        <v>13776804.27540281</v>
      </c>
      <c r="R12" s="303">
        <v>13867923.790751278</v>
      </c>
      <c r="S12" s="303">
        <v>14034444.176769489</v>
      </c>
      <c r="T12" s="304">
        <v>14230292.93375908</v>
      </c>
      <c r="U12" s="304">
        <v>14335306.06944803</v>
      </c>
      <c r="V12" s="304">
        <v>14802977.186379397</v>
      </c>
      <c r="W12" s="304">
        <v>14800512.488415863</v>
      </c>
      <c r="X12" s="304">
        <v>14779216.893297167</v>
      </c>
      <c r="Y12" s="304">
        <v>15316017.080799617</v>
      </c>
      <c r="Z12" s="304">
        <v>15629072.556182232</v>
      </c>
      <c r="AA12" s="304">
        <v>15516522.237378057</v>
      </c>
      <c r="AB12" s="305">
        <v>15868056.412495526</v>
      </c>
    </row>
    <row r="13" spans="1:28" s="1" customFormat="1">
      <c r="A13" s="335" t="s">
        <v>231</v>
      </c>
      <c r="B13" s="311">
        <v>11895030.18510359</v>
      </c>
      <c r="C13" s="311">
        <v>11942539.70532559</v>
      </c>
      <c r="D13" s="311">
        <v>11832687.614792539</v>
      </c>
      <c r="E13" s="311">
        <v>11709423.1933365</v>
      </c>
      <c r="F13" s="311">
        <v>11530883.237892369</v>
      </c>
      <c r="G13" s="311">
        <v>11544873.849482659</v>
      </c>
      <c r="H13" s="311">
        <v>11616882.385328721</v>
      </c>
      <c r="I13" s="311">
        <v>11709057.15023444</v>
      </c>
      <c r="J13" s="311">
        <v>11634218.866555599</v>
      </c>
      <c r="K13" s="311">
        <v>11829264.69180394</v>
      </c>
      <c r="L13" s="311">
        <v>11927016.785424991</v>
      </c>
      <c r="M13" s="311">
        <v>12690039.806974519</v>
      </c>
      <c r="N13" s="311">
        <v>12755006.77398875</v>
      </c>
      <c r="O13" s="311">
        <v>12952473.184253559</v>
      </c>
      <c r="P13" s="311">
        <v>13032466.39537753</v>
      </c>
      <c r="Q13" s="311">
        <v>13468719.52114816</v>
      </c>
      <c r="R13" s="311">
        <v>13553866.673041949</v>
      </c>
      <c r="S13" s="311">
        <v>13748929.03553124</v>
      </c>
      <c r="T13" s="312">
        <v>13946399.62510195</v>
      </c>
      <c r="U13" s="312">
        <v>14030024.44624331</v>
      </c>
      <c r="V13" s="312">
        <v>14226764.375120293</v>
      </c>
      <c r="W13" s="312">
        <v>14243274.569381977</v>
      </c>
      <c r="X13" s="312">
        <v>14188706.16559191</v>
      </c>
      <c r="Y13" s="312">
        <v>14737178.545197379</v>
      </c>
      <c r="Z13" s="312">
        <v>15043244.272092849</v>
      </c>
      <c r="AA13" s="312">
        <v>14893320.654199801</v>
      </c>
      <c r="AB13" s="313">
        <v>15222776.35512279</v>
      </c>
    </row>
    <row r="14" spans="1:28">
      <c r="A14" s="335" t="s">
        <v>94</v>
      </c>
      <c r="B14" s="311">
        <v>4099382.8412030293</v>
      </c>
      <c r="C14" s="311">
        <v>4193548.3160264799</v>
      </c>
      <c r="D14" s="311">
        <v>3866280.4166399599</v>
      </c>
      <c r="E14" s="311">
        <v>3857728.5838575694</v>
      </c>
      <c r="F14" s="311">
        <v>4215251.3099387698</v>
      </c>
      <c r="G14" s="311">
        <v>4135410.2661670395</v>
      </c>
      <c r="H14" s="311">
        <v>4189549.9555327897</v>
      </c>
      <c r="I14" s="311">
        <v>4154677.4965438507</v>
      </c>
      <c r="J14" s="311">
        <v>3997041.1711566602</v>
      </c>
      <c r="K14" s="311">
        <v>4135602.4240319002</v>
      </c>
      <c r="L14" s="311">
        <v>4086295.6480980697</v>
      </c>
      <c r="M14" s="311">
        <v>4344007.20008591</v>
      </c>
      <c r="N14" s="311">
        <v>4392315.6243524896</v>
      </c>
      <c r="O14" s="311">
        <v>4493762.3611654695</v>
      </c>
      <c r="P14" s="311">
        <v>4547203.7342428593</v>
      </c>
      <c r="Q14" s="311">
        <v>4753427.5421326598</v>
      </c>
      <c r="R14" s="311">
        <v>4694000.5204511313</v>
      </c>
      <c r="S14" s="311">
        <v>4797321.2233688403</v>
      </c>
      <c r="T14" s="312">
        <v>4972606.090305849</v>
      </c>
      <c r="U14" s="312">
        <v>4871251.6531653106</v>
      </c>
      <c r="V14" s="312">
        <v>5011919.4616336916</v>
      </c>
      <c r="W14" s="312">
        <v>5373184.4071225692</v>
      </c>
      <c r="X14" s="312">
        <v>5228002.9099555714</v>
      </c>
      <c r="Y14" s="312">
        <v>5542452.4435213692</v>
      </c>
      <c r="Z14" s="312">
        <v>5964206.9480105313</v>
      </c>
      <c r="AA14" s="312">
        <v>5717141.3738258192</v>
      </c>
      <c r="AB14" s="313">
        <v>5871246.0558667006</v>
      </c>
    </row>
    <row r="15" spans="1:28">
      <c r="A15" s="327" t="s">
        <v>95</v>
      </c>
      <c r="B15" s="311">
        <v>165337.79630066</v>
      </c>
      <c r="C15" s="311">
        <v>154367.82770165004</v>
      </c>
      <c r="D15" s="311">
        <v>175069.07885923001</v>
      </c>
      <c r="E15" s="311">
        <v>180342.98965233003</v>
      </c>
      <c r="F15" s="311">
        <v>197598.77555902002</v>
      </c>
      <c r="G15" s="311">
        <v>187260.52377863001</v>
      </c>
      <c r="H15" s="311">
        <v>199618.68739474003</v>
      </c>
      <c r="I15" s="311">
        <v>192233.85232397998</v>
      </c>
      <c r="J15" s="311">
        <v>199011.52583065</v>
      </c>
      <c r="K15" s="311">
        <v>219566.56153127999</v>
      </c>
      <c r="L15" s="311">
        <v>205757.22506745002</v>
      </c>
      <c r="M15" s="311">
        <v>206905.1790218</v>
      </c>
      <c r="N15" s="311">
        <v>224137.18358283999</v>
      </c>
      <c r="O15" s="311">
        <v>261520.57477163998</v>
      </c>
      <c r="P15" s="311">
        <v>285151.36703515996</v>
      </c>
      <c r="Q15" s="311">
        <v>308084.75425464998</v>
      </c>
      <c r="R15" s="311">
        <v>314057.11770932999</v>
      </c>
      <c r="S15" s="311">
        <v>285515.14123825001</v>
      </c>
      <c r="T15" s="312">
        <v>283893.30865712999</v>
      </c>
      <c r="U15" s="312">
        <v>305281.62320472003</v>
      </c>
      <c r="V15" s="312">
        <v>296580.32635778002</v>
      </c>
      <c r="W15" s="312">
        <v>263072.27846743999</v>
      </c>
      <c r="X15" s="312">
        <v>288253.03528613999</v>
      </c>
      <c r="Y15" s="312">
        <v>282287.68267818005</v>
      </c>
      <c r="Z15" s="312">
        <v>283660.42346267001</v>
      </c>
      <c r="AA15" s="312">
        <v>318875.17005465005</v>
      </c>
      <c r="AB15" s="313">
        <v>332604.34770695004</v>
      </c>
    </row>
    <row r="16" spans="1:28">
      <c r="A16" s="335" t="s">
        <v>94</v>
      </c>
      <c r="B16" s="311">
        <v>9804.1004378300004</v>
      </c>
      <c r="C16" s="311">
        <v>10089.55022282</v>
      </c>
      <c r="D16" s="311">
        <v>11106.762495950001</v>
      </c>
      <c r="E16" s="311">
        <v>13439.712465750001</v>
      </c>
      <c r="F16" s="311">
        <v>21268.500900690004</v>
      </c>
      <c r="G16" s="311">
        <v>20872.936206049999</v>
      </c>
      <c r="H16" s="311">
        <v>19225.679584470003</v>
      </c>
      <c r="I16" s="311">
        <v>14539.43122724</v>
      </c>
      <c r="J16" s="311">
        <v>21871.621413209999</v>
      </c>
      <c r="K16" s="311">
        <v>20804.532668970001</v>
      </c>
      <c r="L16" s="311">
        <v>15048.735355680001</v>
      </c>
      <c r="M16" s="311">
        <v>7844.8082572100002</v>
      </c>
      <c r="N16" s="311">
        <v>7090.1979143400004</v>
      </c>
      <c r="O16" s="311">
        <v>14661.73979077</v>
      </c>
      <c r="P16" s="311">
        <v>17575.543187610001</v>
      </c>
      <c r="Q16" s="311">
        <v>23976.991309810001</v>
      </c>
      <c r="R16" s="311">
        <v>23543.727668840002</v>
      </c>
      <c r="S16" s="311">
        <v>19812.714830869998</v>
      </c>
      <c r="T16" s="312">
        <v>19076.44429109</v>
      </c>
      <c r="U16" s="312">
        <v>20594.62437759</v>
      </c>
      <c r="V16" s="312">
        <v>34296.210974120004</v>
      </c>
      <c r="W16" s="312">
        <v>31262.24683448</v>
      </c>
      <c r="X16" s="312">
        <v>31607.38645373</v>
      </c>
      <c r="Y16" s="312">
        <v>29693.368747</v>
      </c>
      <c r="Z16" s="312">
        <v>27441.378414340001</v>
      </c>
      <c r="AA16" s="312">
        <v>24331.779394159999</v>
      </c>
      <c r="AB16" s="313">
        <v>39230.797300300001</v>
      </c>
    </row>
    <row r="17" spans="1:28">
      <c r="A17" s="334" t="s">
        <v>232</v>
      </c>
      <c r="B17" s="311">
        <v>52860.041710999998</v>
      </c>
      <c r="C17" s="311">
        <v>56092.806349999999</v>
      </c>
      <c r="D17" s="311">
        <v>61979.559631230004</v>
      </c>
      <c r="E17" s="311">
        <v>62795.453687000001</v>
      </c>
      <c r="F17" s="311">
        <v>61957.241867000004</v>
      </c>
      <c r="G17" s="311">
        <v>58257.061857999994</v>
      </c>
      <c r="H17" s="311">
        <v>57836.953924000001</v>
      </c>
      <c r="I17" s="311">
        <v>59350.213136000006</v>
      </c>
      <c r="J17" s="311">
        <v>56515.260641000001</v>
      </c>
      <c r="K17" s="311">
        <v>58724.266952999998</v>
      </c>
      <c r="L17" s="311">
        <v>63293.699738999996</v>
      </c>
      <c r="M17" s="311">
        <v>68115.256380000006</v>
      </c>
      <c r="N17" s="311">
        <v>72827.995330000005</v>
      </c>
      <c r="O17" s="311">
        <v>74236.75809599999</v>
      </c>
      <c r="P17" s="311">
        <v>72827.995330000005</v>
      </c>
      <c r="Q17" s="311">
        <v>73201.605523130012</v>
      </c>
      <c r="R17" s="311">
        <v>74777.306712999998</v>
      </c>
      <c r="S17" s="311">
        <v>78450.335943999991</v>
      </c>
      <c r="T17" s="312">
        <v>72806.921873030005</v>
      </c>
      <c r="U17" s="312">
        <v>75883.570368039989</v>
      </c>
      <c r="V17" s="312">
        <v>72232.697936450015</v>
      </c>
      <c r="W17" s="312">
        <v>77099.836831309993</v>
      </c>
      <c r="X17" s="312">
        <v>79051.978501320016</v>
      </c>
      <c r="Y17" s="312">
        <v>85017.959717140009</v>
      </c>
      <c r="Z17" s="312">
        <v>85344.17732029999</v>
      </c>
      <c r="AA17" s="312">
        <v>85186.284823480004</v>
      </c>
      <c r="AB17" s="313">
        <v>93535.581365659993</v>
      </c>
    </row>
    <row r="18" spans="1:28">
      <c r="A18" s="335" t="s">
        <v>94</v>
      </c>
      <c r="B18" s="311">
        <v>868.94435599999997</v>
      </c>
      <c r="C18" s="311">
        <v>1068.42966</v>
      </c>
      <c r="D18" s="311">
        <v>2191.68823823</v>
      </c>
      <c r="E18" s="311">
        <v>3001.8372009999998</v>
      </c>
      <c r="F18" s="311">
        <v>3097.5662029999999</v>
      </c>
      <c r="G18" s="311">
        <v>1527.9345470000001</v>
      </c>
      <c r="H18" s="311">
        <v>1210.7903429999999</v>
      </c>
      <c r="I18" s="311">
        <v>1239.3832179999999</v>
      </c>
      <c r="J18" s="311">
        <v>1996.7929240000001</v>
      </c>
      <c r="K18" s="311">
        <v>1372.97154447</v>
      </c>
      <c r="L18" s="311">
        <v>957.05381199999999</v>
      </c>
      <c r="M18" s="311">
        <v>1126.097393</v>
      </c>
      <c r="N18" s="311">
        <v>1280.3970079999999</v>
      </c>
      <c r="O18" s="311">
        <v>1311.572269</v>
      </c>
      <c r="P18" s="311">
        <v>1280.3970079999999</v>
      </c>
      <c r="Q18" s="311">
        <v>1833.919408</v>
      </c>
      <c r="R18" s="311">
        <v>1651.587888</v>
      </c>
      <c r="S18" s="311">
        <v>1771.2546070000001</v>
      </c>
      <c r="T18" s="312">
        <v>1643.7542746400002</v>
      </c>
      <c r="U18" s="312">
        <v>3040.4616052699998</v>
      </c>
      <c r="V18" s="312">
        <v>1807.3446467399999</v>
      </c>
      <c r="W18" s="312">
        <v>1709.2346084100002</v>
      </c>
      <c r="X18" s="312">
        <v>1942.2891046500001</v>
      </c>
      <c r="Y18" s="312">
        <v>2583.8424905399997</v>
      </c>
      <c r="Z18" s="312">
        <v>3516.4364954400003</v>
      </c>
      <c r="AA18" s="312">
        <v>2162.9205762900001</v>
      </c>
      <c r="AB18" s="313">
        <v>2017.0730875300001</v>
      </c>
    </row>
    <row r="19" spans="1:28" s="211" customFormat="1">
      <c r="A19" s="334" t="s">
        <v>205</v>
      </c>
      <c r="B19" s="311"/>
      <c r="C19" s="311"/>
      <c r="D19" s="311"/>
      <c r="E19" s="311"/>
      <c r="F19" s="311"/>
      <c r="G19" s="311"/>
      <c r="H19" s="311"/>
      <c r="I19" s="311"/>
      <c r="J19" s="311"/>
      <c r="K19" s="311"/>
      <c r="L19" s="311"/>
      <c r="M19" s="311"/>
      <c r="N19" s="311"/>
      <c r="O19" s="311"/>
      <c r="P19" s="311"/>
      <c r="Q19" s="311"/>
      <c r="R19" s="311"/>
      <c r="S19" s="311"/>
      <c r="T19" s="312"/>
      <c r="U19" s="312"/>
      <c r="V19" s="312">
        <v>52453.821178890001</v>
      </c>
      <c r="W19" s="312">
        <v>53569.247220969992</v>
      </c>
      <c r="X19" s="312">
        <v>53620.179409690005</v>
      </c>
      <c r="Y19" s="312">
        <v>53900.111072610001</v>
      </c>
      <c r="Z19" s="312">
        <v>44963.43839969</v>
      </c>
      <c r="AA19" s="312">
        <v>48864.920098840004</v>
      </c>
      <c r="AB19" s="313">
        <v>48864.920098840004</v>
      </c>
    </row>
    <row r="20" spans="1:28">
      <c r="A20" s="335" t="s">
        <v>94</v>
      </c>
      <c r="B20" s="311"/>
      <c r="C20" s="311"/>
      <c r="D20" s="311"/>
      <c r="E20" s="311"/>
      <c r="F20" s="311"/>
      <c r="G20" s="311"/>
      <c r="H20" s="311"/>
      <c r="I20" s="311"/>
      <c r="J20" s="311"/>
      <c r="K20" s="311"/>
      <c r="L20" s="311"/>
      <c r="M20" s="311"/>
      <c r="N20" s="311"/>
      <c r="O20" s="311"/>
      <c r="P20" s="311"/>
      <c r="Q20" s="311"/>
      <c r="R20" s="311"/>
      <c r="S20" s="311"/>
      <c r="T20" s="312"/>
      <c r="U20" s="312"/>
      <c r="V20" s="312">
        <v>0</v>
      </c>
      <c r="W20" s="312">
        <v>0</v>
      </c>
      <c r="X20" s="312">
        <v>0</v>
      </c>
      <c r="Y20" s="312">
        <v>0</v>
      </c>
      <c r="Z20" s="312">
        <v>0</v>
      </c>
      <c r="AA20" s="312">
        <v>0</v>
      </c>
      <c r="AB20" s="313">
        <v>0</v>
      </c>
    </row>
    <row r="21" spans="1:28">
      <c r="A21" s="334" t="s">
        <v>204</v>
      </c>
      <c r="B21" s="311"/>
      <c r="C21" s="311"/>
      <c r="D21" s="311"/>
      <c r="E21" s="311"/>
      <c r="F21" s="311"/>
      <c r="G21" s="311"/>
      <c r="H21" s="311"/>
      <c r="I21" s="311"/>
      <c r="J21" s="311"/>
      <c r="K21" s="311"/>
      <c r="L21" s="311"/>
      <c r="M21" s="311"/>
      <c r="N21" s="311"/>
      <c r="O21" s="311"/>
      <c r="P21" s="311"/>
      <c r="Q21" s="311"/>
      <c r="R21" s="311"/>
      <c r="S21" s="311"/>
      <c r="T21" s="312"/>
      <c r="U21" s="312"/>
      <c r="V21" s="312">
        <v>154945.96578598351</v>
      </c>
      <c r="W21" s="312">
        <v>163496.55651416566</v>
      </c>
      <c r="X21" s="312">
        <v>169585.53450810772</v>
      </c>
      <c r="Y21" s="312">
        <v>157632.78213430886</v>
      </c>
      <c r="Z21" s="312">
        <v>171860.24490672367</v>
      </c>
      <c r="AA21" s="312">
        <v>170275.20820128641</v>
      </c>
      <c r="AB21" s="313">
        <v>170275.20820128641</v>
      </c>
    </row>
    <row r="22" spans="1:28" ht="15.75" thickBot="1">
      <c r="A22" s="336" t="s">
        <v>94</v>
      </c>
      <c r="B22" s="337"/>
      <c r="C22" s="337"/>
      <c r="D22" s="337"/>
      <c r="E22" s="337"/>
      <c r="F22" s="337"/>
      <c r="G22" s="337"/>
      <c r="H22" s="337"/>
      <c r="I22" s="337"/>
      <c r="J22" s="337"/>
      <c r="K22" s="337"/>
      <c r="L22" s="337"/>
      <c r="M22" s="337"/>
      <c r="N22" s="337"/>
      <c r="O22" s="337"/>
      <c r="P22" s="337"/>
      <c r="Q22" s="337"/>
      <c r="R22" s="337"/>
      <c r="S22" s="337"/>
      <c r="T22" s="338"/>
      <c r="U22" s="338"/>
      <c r="V22" s="338">
        <v>0</v>
      </c>
      <c r="W22" s="338">
        <v>0</v>
      </c>
      <c r="X22" s="338">
        <v>0</v>
      </c>
      <c r="Y22" s="338">
        <v>0</v>
      </c>
      <c r="Z22" s="338">
        <v>0</v>
      </c>
      <c r="AA22" s="338">
        <v>0</v>
      </c>
      <c r="AB22" s="339">
        <v>0</v>
      </c>
    </row>
    <row r="23" spans="1:28">
      <c r="A23" s="60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64"/>
      <c r="S23" s="64"/>
      <c r="T23" s="64"/>
      <c r="U23" s="118"/>
      <c r="V23" s="118"/>
      <c r="W23" s="204"/>
      <c r="X23" s="204"/>
      <c r="Y23" s="204"/>
      <c r="Z23" s="204"/>
    </row>
    <row r="24" spans="1:28">
      <c r="A24" s="59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64"/>
      <c r="S24" s="64"/>
      <c r="T24" s="64"/>
      <c r="U24" s="118"/>
      <c r="V24" s="118"/>
      <c r="W24" s="204"/>
      <c r="X24" s="204"/>
      <c r="Y24" s="204"/>
      <c r="Z24" s="204"/>
    </row>
    <row r="25" spans="1:28">
      <c r="A25" s="60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64"/>
      <c r="S25" s="64"/>
      <c r="T25" s="64"/>
      <c r="U25" s="118"/>
      <c r="V25" s="118"/>
      <c r="W25" s="204"/>
      <c r="X25" s="204"/>
      <c r="Y25" s="204"/>
      <c r="Z25" s="204"/>
    </row>
    <row r="26" spans="1:28">
      <c r="A26" s="61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64"/>
      <c r="S26" s="64"/>
      <c r="T26" s="64"/>
      <c r="U26" s="118"/>
      <c r="V26" s="118"/>
      <c r="W26" s="204"/>
      <c r="X26" s="204"/>
      <c r="Y26" s="204"/>
      <c r="Z26" s="204"/>
    </row>
    <row r="27" spans="1:28">
      <c r="A27" s="206"/>
      <c r="B27" s="207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7"/>
      <c r="P27" s="207"/>
      <c r="Q27" s="207"/>
      <c r="R27" s="208"/>
      <c r="S27" s="208"/>
      <c r="T27" s="208"/>
      <c r="U27" s="209"/>
      <c r="V27" s="209"/>
      <c r="W27" s="210"/>
      <c r="X27" s="210"/>
      <c r="Y27" s="210"/>
      <c r="Z27" s="210"/>
      <c r="AA27" s="211"/>
      <c r="AB27" s="211"/>
    </row>
    <row r="28" spans="1:28">
      <c r="A28" s="205"/>
      <c r="O28" s="58"/>
      <c r="P28" s="58"/>
      <c r="Q28" s="58"/>
      <c r="R28" s="64"/>
      <c r="S28" s="64"/>
      <c r="T28" s="64"/>
      <c r="W28" s="204"/>
      <c r="X28" s="204"/>
      <c r="Y28" s="204"/>
      <c r="Z28" s="204"/>
    </row>
    <row r="29" spans="1:28">
      <c r="A29" s="205"/>
      <c r="W29" s="204"/>
      <c r="X29" s="204"/>
      <c r="Y29" s="204"/>
      <c r="Z29" s="204"/>
    </row>
    <row r="30" spans="1:28">
      <c r="W30" s="204"/>
      <c r="X30" s="204"/>
      <c r="Y30" s="204"/>
      <c r="Z30" s="204"/>
    </row>
    <row r="31" spans="1:28">
      <c r="W31" s="204"/>
      <c r="X31" s="204"/>
      <c r="Y31" s="204"/>
      <c r="Z31" s="204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N112"/>
  <sheetViews>
    <sheetView topLeftCell="A35" workbookViewId="0">
      <pane xSplit="1" topLeftCell="Y1" activePane="topRight" state="frozen"/>
      <selection activeCell="A5" sqref="A5"/>
      <selection pane="topRight" activeCell="A46" sqref="A46:AB53"/>
    </sheetView>
  </sheetViews>
  <sheetFormatPr defaultColWidth="37" defaultRowHeight="15"/>
  <cols>
    <col min="1" max="1" width="47.42578125" style="50" bestFit="1" customWidth="1"/>
    <col min="2" max="2" width="22.5703125" style="50" customWidth="1"/>
    <col min="3" max="3" width="12.85546875" style="50" customWidth="1"/>
    <col min="4" max="4" width="21.7109375" style="50" customWidth="1"/>
    <col min="5" max="19" width="12.85546875" style="50" customWidth="1"/>
    <col min="20" max="22" width="12.85546875" style="49" customWidth="1"/>
    <col min="23" max="23" width="15.42578125" style="50" customWidth="1"/>
    <col min="24" max="24" width="14.42578125" style="50" customWidth="1"/>
    <col min="25" max="25" width="15.42578125" style="50" customWidth="1"/>
    <col min="26" max="26" width="22.42578125" style="50" customWidth="1"/>
    <col min="27" max="27" width="25.7109375" style="50" customWidth="1"/>
    <col min="28" max="28" width="21.5703125" style="50" customWidth="1"/>
    <col min="29" max="29" width="18" style="50" customWidth="1"/>
    <col min="30" max="30" width="14.140625" style="50" customWidth="1"/>
    <col min="31" max="31" width="15.85546875" style="50" customWidth="1"/>
    <col min="32" max="32" width="13.42578125" style="50" customWidth="1"/>
    <col min="33" max="33" width="19.7109375" style="50" customWidth="1"/>
    <col min="34" max="34" width="16" style="50" customWidth="1"/>
    <col min="35" max="35" width="20.28515625" style="50" customWidth="1"/>
    <col min="36" max="36" width="16.85546875" style="50" customWidth="1"/>
    <col min="37" max="37" width="15.85546875" style="50" customWidth="1"/>
    <col min="38" max="38" width="37" style="50" customWidth="1"/>
    <col min="39" max="16384" width="37" style="50"/>
  </cols>
  <sheetData>
    <row r="2" spans="1:40" ht="21">
      <c r="A2" s="464" t="s">
        <v>112</v>
      </c>
      <c r="B2" s="464"/>
      <c r="C2" s="464"/>
    </row>
    <row r="4" spans="1:40">
      <c r="A4" s="297"/>
      <c r="B4" s="296">
        <v>42746</v>
      </c>
      <c r="C4" s="296">
        <v>42777</v>
      </c>
      <c r="D4" s="296">
        <v>42805</v>
      </c>
      <c r="E4" s="296">
        <v>42836</v>
      </c>
      <c r="F4" s="296">
        <v>42866</v>
      </c>
      <c r="G4" s="296">
        <v>42887</v>
      </c>
      <c r="H4" s="296">
        <v>42917</v>
      </c>
      <c r="I4" s="296">
        <v>42948</v>
      </c>
      <c r="J4" s="296">
        <v>42979</v>
      </c>
      <c r="K4" s="296">
        <v>43009</v>
      </c>
      <c r="L4" s="296">
        <v>43040</v>
      </c>
      <c r="M4" s="296">
        <v>43070</v>
      </c>
      <c r="N4" s="296">
        <v>43101</v>
      </c>
      <c r="O4" s="296">
        <v>43132</v>
      </c>
      <c r="P4" s="296">
        <v>43160</v>
      </c>
      <c r="Q4" s="296">
        <v>43191</v>
      </c>
      <c r="R4" s="296">
        <v>43221</v>
      </c>
      <c r="S4" s="296">
        <v>43252</v>
      </c>
      <c r="T4" s="296">
        <v>43282</v>
      </c>
      <c r="U4" s="296">
        <v>43313</v>
      </c>
      <c r="V4" s="296">
        <v>43344</v>
      </c>
      <c r="W4" s="296">
        <v>43374</v>
      </c>
      <c r="X4" s="296">
        <v>43405</v>
      </c>
      <c r="Y4" s="296">
        <v>43435</v>
      </c>
      <c r="Z4" s="296">
        <v>43467</v>
      </c>
      <c r="AA4" s="296">
        <v>43499</v>
      </c>
      <c r="AB4" s="296">
        <v>43528</v>
      </c>
    </row>
    <row r="5" spans="1:40">
      <c r="A5" s="298"/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299"/>
      <c r="S5" s="299"/>
      <c r="T5" s="300"/>
      <c r="U5" s="300"/>
      <c r="V5" s="300"/>
      <c r="W5" s="300"/>
      <c r="X5" s="300"/>
      <c r="Y5" s="300"/>
      <c r="Z5" s="300"/>
      <c r="AA5" s="300"/>
      <c r="AB5" s="301"/>
      <c r="AC5" s="63"/>
      <c r="AD5" s="63"/>
      <c r="AE5" s="63"/>
      <c r="AF5" s="63"/>
      <c r="AG5" s="63"/>
      <c r="AH5" s="63"/>
    </row>
    <row r="6" spans="1:40" s="35" customFormat="1">
      <c r="A6" s="302" t="s">
        <v>73</v>
      </c>
      <c r="B6" s="303">
        <v>26508030.422031034</v>
      </c>
      <c r="C6" s="303">
        <v>27209343.429662544</v>
      </c>
      <c r="D6" s="303">
        <v>27675371.943485398</v>
      </c>
      <c r="E6" s="303">
        <v>27514336.855710942</v>
      </c>
      <c r="F6" s="303">
        <v>26836772.46524227</v>
      </c>
      <c r="G6" s="303">
        <v>27236433.596549965</v>
      </c>
      <c r="H6" s="303">
        <v>28033384.60472301</v>
      </c>
      <c r="I6" s="303">
        <v>26821446.814333804</v>
      </c>
      <c r="J6" s="303">
        <v>26985305.210711148</v>
      </c>
      <c r="K6" s="303">
        <v>27174805.808542721</v>
      </c>
      <c r="L6" s="303">
        <v>26349068.536990404</v>
      </c>
      <c r="M6" s="303">
        <v>25929552.000870906</v>
      </c>
      <c r="N6" s="303">
        <v>25964493.113069825</v>
      </c>
      <c r="O6" s="303">
        <v>27097901.646656085</v>
      </c>
      <c r="P6" s="303">
        <v>26440662.051862106</v>
      </c>
      <c r="Q6" s="303">
        <v>27262815.601348631</v>
      </c>
      <c r="R6" s="303">
        <v>25235877.122799862</v>
      </c>
      <c r="S6" s="303">
        <v>25086874.732942604</v>
      </c>
      <c r="T6" s="304">
        <v>25497325.350461889</v>
      </c>
      <c r="U6" s="304">
        <v>24691470.046102535</v>
      </c>
      <c r="V6" s="304">
        <v>26408425.6817526</v>
      </c>
      <c r="W6" s="304">
        <v>26894678.465852261</v>
      </c>
      <c r="X6" s="304">
        <v>26075984.099587183</v>
      </c>
      <c r="Y6" s="304">
        <v>27574319.408076886</v>
      </c>
      <c r="Z6" s="304">
        <v>28652344.401469663</v>
      </c>
      <c r="AA6" s="304">
        <v>30520863.138087921</v>
      </c>
      <c r="AB6" s="305">
        <v>31696519.326426961</v>
      </c>
      <c r="AC6" s="99"/>
      <c r="AD6" s="99"/>
      <c r="AE6" s="99"/>
      <c r="AF6" s="98"/>
      <c r="AG6" s="98"/>
      <c r="AH6" s="98"/>
      <c r="AI6" s="296"/>
      <c r="AJ6" s="296"/>
      <c r="AK6" s="296"/>
      <c r="AL6" s="296"/>
      <c r="AM6" s="296"/>
      <c r="AN6" s="296"/>
    </row>
    <row r="7" spans="1:40">
      <c r="A7" s="306" t="s">
        <v>74</v>
      </c>
      <c r="B7" s="307">
        <v>4629967.2419382399</v>
      </c>
      <c r="C7" s="307">
        <v>4977649.784996029</v>
      </c>
      <c r="D7" s="307">
        <v>5303542.0223736512</v>
      </c>
      <c r="E7" s="307">
        <v>5270202.5949917501</v>
      </c>
      <c r="F7" s="307">
        <v>4811650.0129651502</v>
      </c>
      <c r="G7" s="307">
        <v>5250486.4116856288</v>
      </c>
      <c r="H7" s="307">
        <v>5861018.0010464601</v>
      </c>
      <c r="I7" s="307">
        <v>4824226.2231377298</v>
      </c>
      <c r="J7" s="307">
        <v>4963406.0198623287</v>
      </c>
      <c r="K7" s="307">
        <v>5245888.6006218502</v>
      </c>
      <c r="L7" s="307">
        <v>4392408.3341306392</v>
      </c>
      <c r="M7" s="307">
        <v>3638893.6885172101</v>
      </c>
      <c r="N7" s="307">
        <v>3971062.0707319318</v>
      </c>
      <c r="O7" s="307">
        <v>4596990.1623916002</v>
      </c>
      <c r="P7" s="307">
        <v>4077433.8702340494</v>
      </c>
      <c r="Q7" s="307">
        <v>4986326.8107531611</v>
      </c>
      <c r="R7" s="307">
        <v>3029133.2079943609</v>
      </c>
      <c r="S7" s="307">
        <v>2805008.2059677709</v>
      </c>
      <c r="T7" s="308">
        <v>3236115.4775302298</v>
      </c>
      <c r="U7" s="308">
        <v>2221228.2577455998</v>
      </c>
      <c r="V7" s="308">
        <v>3440986.8523769104</v>
      </c>
      <c r="W7" s="308">
        <v>3756182.6228741994</v>
      </c>
      <c r="X7" s="308">
        <v>2980818.9291487806</v>
      </c>
      <c r="Y7" s="308">
        <v>4866094.4402061999</v>
      </c>
      <c r="Z7" s="308">
        <v>5705553.5465870099</v>
      </c>
      <c r="AA7" s="308">
        <v>6355285.1163502298</v>
      </c>
      <c r="AB7" s="309">
        <v>7741326.5892735105</v>
      </c>
      <c r="AC7" s="65"/>
      <c r="AD7" s="65"/>
      <c r="AE7" s="65"/>
      <c r="AF7" s="114"/>
      <c r="AG7" s="114"/>
      <c r="AH7" s="212"/>
      <c r="AI7" s="212"/>
      <c r="AJ7" s="212"/>
      <c r="AK7" s="212"/>
    </row>
    <row r="8" spans="1:40" s="35" customFormat="1">
      <c r="A8" s="310" t="s">
        <v>75</v>
      </c>
      <c r="B8" s="311">
        <v>-383336.33744745981</v>
      </c>
      <c r="C8" s="311">
        <v>-274044.1589527512</v>
      </c>
      <c r="D8" s="311">
        <v>191425.87521442026</v>
      </c>
      <c r="E8" s="311">
        <v>492821.73030631989</v>
      </c>
      <c r="F8" s="311">
        <v>113807.97154846042</v>
      </c>
      <c r="G8" s="311">
        <v>232806.34860981815</v>
      </c>
      <c r="H8" s="311">
        <v>807403.25206742994</v>
      </c>
      <c r="I8" s="311">
        <v>-194244.33176631946</v>
      </c>
      <c r="J8" s="311">
        <v>-137860.10700864065</v>
      </c>
      <c r="K8" s="311">
        <v>-50343.609628659673</v>
      </c>
      <c r="L8" s="311">
        <v>-558140.31858622096</v>
      </c>
      <c r="M8" s="311">
        <v>-355592.42790374067</v>
      </c>
      <c r="N8" s="311">
        <v>357586.01127958111</v>
      </c>
      <c r="O8" s="311">
        <v>864823.49081895035</v>
      </c>
      <c r="P8" s="311">
        <v>790612.94773854967</v>
      </c>
      <c r="Q8" s="311">
        <v>1554120.1556507312</v>
      </c>
      <c r="R8" s="311">
        <v>-187110.03490698989</v>
      </c>
      <c r="S8" s="311">
        <v>-457922.56653060857</v>
      </c>
      <c r="T8" s="312">
        <v>10192.053123080172</v>
      </c>
      <c r="U8" s="312">
        <v>-1042716.2831699401</v>
      </c>
      <c r="V8" s="312">
        <v>-91459.107865328901</v>
      </c>
      <c r="W8" s="312">
        <v>150828.39696822036</v>
      </c>
      <c r="X8" s="312">
        <v>-908664.87072714977</v>
      </c>
      <c r="Y8" s="312">
        <v>342214.28501151875</v>
      </c>
      <c r="Z8" s="312">
        <v>1440677.2960962001</v>
      </c>
      <c r="AA8" s="312">
        <v>1847764.3530698689</v>
      </c>
      <c r="AB8" s="313">
        <v>3215423.5063410904</v>
      </c>
      <c r="AC8" s="97"/>
      <c r="AD8" s="97"/>
      <c r="AE8" s="97"/>
      <c r="AF8" s="115"/>
      <c r="AG8" s="115"/>
      <c r="AH8" s="213"/>
      <c r="AI8" s="213"/>
      <c r="AJ8" s="213"/>
      <c r="AK8" s="213"/>
    </row>
    <row r="9" spans="1:40">
      <c r="A9" s="310" t="s">
        <v>76</v>
      </c>
      <c r="B9" s="311">
        <v>4834814.3947306797</v>
      </c>
      <c r="C9" s="311">
        <v>5088609.7838323899</v>
      </c>
      <c r="D9" s="311">
        <v>4909144.0711447606</v>
      </c>
      <c r="E9" s="311">
        <v>4583632.33942129</v>
      </c>
      <c r="F9" s="311">
        <v>4495712.6528928196</v>
      </c>
      <c r="G9" s="311">
        <v>4821703.0509662405</v>
      </c>
      <c r="H9" s="311">
        <v>4857626.2242379803</v>
      </c>
      <c r="I9" s="311">
        <v>4804079.9363307897</v>
      </c>
      <c r="J9" s="311">
        <v>4857831.8423933294</v>
      </c>
      <c r="K9" s="311">
        <v>5040052.2105970895</v>
      </c>
      <c r="L9" s="311">
        <v>4716864.3409627406</v>
      </c>
      <c r="M9" s="311">
        <v>3842802.3431567107</v>
      </c>
      <c r="N9" s="311">
        <v>3357327.3664100906</v>
      </c>
      <c r="O9" s="311">
        <v>3448011.4924924197</v>
      </c>
      <c r="P9" s="311">
        <v>3087696.7514058496</v>
      </c>
      <c r="Q9" s="311">
        <v>3236320.6998519301</v>
      </c>
      <c r="R9" s="311">
        <v>3091825.3563426007</v>
      </c>
      <c r="S9" s="311">
        <v>3137584.5496561592</v>
      </c>
      <c r="T9" s="312">
        <v>3114299.0795951597</v>
      </c>
      <c r="U9" s="312">
        <v>3150174.1928675999</v>
      </c>
      <c r="V9" s="312">
        <v>3376530.9747972898</v>
      </c>
      <c r="W9" s="312">
        <v>3438233.336806749</v>
      </c>
      <c r="X9" s="312">
        <v>3685310.9191150106</v>
      </c>
      <c r="Y9" s="312">
        <v>4372793.4676118903</v>
      </c>
      <c r="Z9" s="312">
        <v>4128817.4155424302</v>
      </c>
      <c r="AA9" s="312">
        <v>4354662.9166249903</v>
      </c>
      <c r="AB9" s="313">
        <v>4369318.9936325895</v>
      </c>
      <c r="AC9" s="65"/>
      <c r="AD9" s="65"/>
      <c r="AE9" s="65"/>
      <c r="AF9" s="114"/>
      <c r="AG9" s="114"/>
      <c r="AH9" s="212"/>
      <c r="AI9" s="212"/>
      <c r="AJ9" s="212"/>
      <c r="AK9" s="212"/>
    </row>
    <row r="10" spans="1:40">
      <c r="A10" s="310" t="s">
        <v>77</v>
      </c>
      <c r="B10" s="311">
        <v>178489.18465501998</v>
      </c>
      <c r="C10" s="311">
        <v>163084.16011638998</v>
      </c>
      <c r="D10" s="311">
        <v>202972.07601446996</v>
      </c>
      <c r="E10" s="311">
        <v>193748.52526413999</v>
      </c>
      <c r="F10" s="311">
        <v>202129.38852387</v>
      </c>
      <c r="G10" s="311">
        <v>195977.01210957</v>
      </c>
      <c r="H10" s="311">
        <v>195988.52474105</v>
      </c>
      <c r="I10" s="311">
        <v>214390.61857326</v>
      </c>
      <c r="J10" s="311">
        <v>243434.28447763997</v>
      </c>
      <c r="K10" s="311">
        <v>256179.99965341997</v>
      </c>
      <c r="L10" s="311">
        <v>233684.31175411999</v>
      </c>
      <c r="M10" s="311">
        <v>151683.77326423998</v>
      </c>
      <c r="N10" s="311">
        <v>256148.69304226001</v>
      </c>
      <c r="O10" s="311">
        <v>284155.17908023001</v>
      </c>
      <c r="P10" s="311">
        <v>199124.17108964999</v>
      </c>
      <c r="Q10" s="311">
        <v>195885.9552505</v>
      </c>
      <c r="R10" s="311">
        <v>124417.88655875</v>
      </c>
      <c r="S10" s="311">
        <v>125346.22284222</v>
      </c>
      <c r="T10" s="312">
        <v>111624.34481198998</v>
      </c>
      <c r="U10" s="312">
        <v>113770.34804794</v>
      </c>
      <c r="V10" s="312">
        <v>126274.10209208002</v>
      </c>
      <c r="W10" s="312">
        <v>135939.22911801</v>
      </c>
      <c r="X10" s="312">
        <v>172401.95428185002</v>
      </c>
      <c r="Y10" s="312">
        <v>120802.84026373998</v>
      </c>
      <c r="Z10" s="312">
        <v>103895.86904430001</v>
      </c>
      <c r="AA10" s="312">
        <v>122217.46466833999</v>
      </c>
      <c r="AB10" s="313">
        <v>125943.7073128</v>
      </c>
      <c r="AC10" s="65"/>
      <c r="AD10" s="65"/>
      <c r="AE10" s="65"/>
      <c r="AF10" s="114"/>
      <c r="AG10" s="114"/>
      <c r="AH10" s="212"/>
      <c r="AI10" s="212"/>
      <c r="AJ10" s="212"/>
      <c r="AK10" s="212"/>
    </row>
    <row r="11" spans="1:40">
      <c r="A11" s="310" t="s">
        <v>78</v>
      </c>
      <c r="B11" s="311">
        <v>0</v>
      </c>
      <c r="C11" s="311">
        <v>0</v>
      </c>
      <c r="D11" s="311">
        <v>0</v>
      </c>
      <c r="E11" s="311">
        <v>0</v>
      </c>
      <c r="F11" s="311">
        <v>0</v>
      </c>
      <c r="G11" s="311">
        <v>0</v>
      </c>
      <c r="H11" s="311">
        <v>0</v>
      </c>
      <c r="I11" s="311">
        <v>0</v>
      </c>
      <c r="J11" s="311">
        <v>0</v>
      </c>
      <c r="K11" s="311">
        <v>0</v>
      </c>
      <c r="L11" s="311">
        <v>0</v>
      </c>
      <c r="M11" s="311">
        <v>0</v>
      </c>
      <c r="N11" s="311">
        <v>0</v>
      </c>
      <c r="O11" s="311">
        <v>0</v>
      </c>
      <c r="P11" s="311">
        <v>0</v>
      </c>
      <c r="Q11" s="311">
        <v>0</v>
      </c>
      <c r="R11" s="311">
        <v>0</v>
      </c>
      <c r="S11" s="311">
        <v>0</v>
      </c>
      <c r="T11" s="312">
        <v>0</v>
      </c>
      <c r="U11" s="312">
        <v>0</v>
      </c>
      <c r="V11" s="312">
        <v>0</v>
      </c>
      <c r="W11" s="312">
        <v>0</v>
      </c>
      <c r="X11" s="312">
        <v>0</v>
      </c>
      <c r="Y11" s="312">
        <v>0</v>
      </c>
      <c r="Z11" s="312">
        <v>0</v>
      </c>
      <c r="AA11" s="312">
        <v>0</v>
      </c>
      <c r="AB11" s="313">
        <v>0</v>
      </c>
      <c r="AC11" s="65"/>
      <c r="AD11" s="65"/>
      <c r="AE11" s="65"/>
      <c r="AF11" s="114"/>
      <c r="AG11" s="114"/>
      <c r="AH11" s="212"/>
      <c r="AI11" s="212"/>
      <c r="AJ11" s="212"/>
      <c r="AK11" s="212"/>
    </row>
    <row r="12" spans="1:40">
      <c r="A12" s="310" t="s">
        <v>206</v>
      </c>
      <c r="B12" s="311"/>
      <c r="C12" s="311"/>
      <c r="D12" s="311"/>
      <c r="E12" s="311"/>
      <c r="F12" s="311"/>
      <c r="G12" s="311"/>
      <c r="H12" s="311"/>
      <c r="I12" s="311"/>
      <c r="J12" s="311"/>
      <c r="K12" s="311"/>
      <c r="L12" s="311"/>
      <c r="M12" s="311"/>
      <c r="N12" s="311"/>
      <c r="O12" s="311"/>
      <c r="P12" s="311"/>
      <c r="Q12" s="311"/>
      <c r="R12" s="311"/>
      <c r="S12" s="311"/>
      <c r="T12" s="312"/>
      <c r="U12" s="312"/>
      <c r="V12" s="312">
        <v>6450.2740167199991</v>
      </c>
      <c r="W12" s="312">
        <v>7310.5988695699998</v>
      </c>
      <c r="X12" s="312">
        <v>7034.2646467100003</v>
      </c>
      <c r="Y12" s="312">
        <v>7426.9489305500001</v>
      </c>
      <c r="Z12" s="312">
        <v>6764.2742305399997</v>
      </c>
      <c r="AA12" s="312">
        <v>5002.6847096299998</v>
      </c>
      <c r="AB12" s="313">
        <v>5002.6847096299998</v>
      </c>
      <c r="AC12" s="65"/>
      <c r="AD12" s="65"/>
      <c r="AE12" s="65"/>
      <c r="AF12" s="114"/>
      <c r="AG12" s="114"/>
      <c r="AH12" s="212"/>
      <c r="AI12" s="212"/>
      <c r="AJ12" s="212"/>
      <c r="AK12" s="212"/>
    </row>
    <row r="13" spans="1:40">
      <c r="A13" s="310" t="s">
        <v>207</v>
      </c>
      <c r="B13" s="311"/>
      <c r="C13" s="311"/>
      <c r="D13" s="311"/>
      <c r="E13" s="311"/>
      <c r="F13" s="311"/>
      <c r="G13" s="311"/>
      <c r="H13" s="311"/>
      <c r="I13" s="311"/>
      <c r="J13" s="311"/>
      <c r="K13" s="311"/>
      <c r="L13" s="311"/>
      <c r="M13" s="311"/>
      <c r="N13" s="311"/>
      <c r="O13" s="311"/>
      <c r="P13" s="311"/>
      <c r="Q13" s="311"/>
      <c r="R13" s="311"/>
      <c r="S13" s="311"/>
      <c r="T13" s="312"/>
      <c r="U13" s="312"/>
      <c r="V13" s="312">
        <v>23190.609336150002</v>
      </c>
      <c r="W13" s="312">
        <v>23871.06111165</v>
      </c>
      <c r="X13" s="312">
        <v>24736.661832360001</v>
      </c>
      <c r="Y13" s="312">
        <v>22856.898388500002</v>
      </c>
      <c r="Z13" s="312">
        <v>25398.691673540001</v>
      </c>
      <c r="AA13" s="312">
        <v>25637.697277400897</v>
      </c>
      <c r="AB13" s="313">
        <v>25637.697277400897</v>
      </c>
      <c r="AC13" s="65"/>
      <c r="AD13" s="65"/>
      <c r="AE13" s="65"/>
      <c r="AF13" s="114"/>
      <c r="AG13" s="114"/>
      <c r="AH13" s="212"/>
      <c r="AI13" s="212"/>
      <c r="AJ13" s="212"/>
      <c r="AK13" s="212"/>
    </row>
    <row r="14" spans="1:40">
      <c r="A14" s="314" t="s">
        <v>225</v>
      </c>
      <c r="B14" s="315">
        <v>6411045.6839019805</v>
      </c>
      <c r="C14" s="315">
        <v>6534102.4567756495</v>
      </c>
      <c r="D14" s="315">
        <v>6533018.6151380111</v>
      </c>
      <c r="E14" s="315">
        <v>6863997.9753431203</v>
      </c>
      <c r="F14" s="315">
        <v>6870456.3122975407</v>
      </c>
      <c r="G14" s="315">
        <v>7295028.3189622685</v>
      </c>
      <c r="H14" s="315">
        <v>7562425.08519015</v>
      </c>
      <c r="I14" s="315">
        <v>7834536.7444310095</v>
      </c>
      <c r="J14" s="315">
        <v>7490403.9676352981</v>
      </c>
      <c r="K14" s="315">
        <v>7635144.6560039101</v>
      </c>
      <c r="L14" s="315">
        <v>7620193.1374925589</v>
      </c>
      <c r="M14" s="315">
        <v>6211583.0527980691</v>
      </c>
      <c r="N14" s="315">
        <v>6009706.4110444617</v>
      </c>
      <c r="O14" s="315">
        <v>6149102.3308276506</v>
      </c>
      <c r="P14" s="315">
        <v>6141049.9722858602</v>
      </c>
      <c r="Q14" s="315">
        <v>6232356.4220573111</v>
      </c>
      <c r="R14" s="315">
        <v>6389020.0794375604</v>
      </c>
      <c r="S14" s="315">
        <v>6549350.7340531312</v>
      </c>
      <c r="T14" s="316">
        <v>6478687.3782680994</v>
      </c>
      <c r="U14" s="316">
        <v>6832258.4576201802</v>
      </c>
      <c r="V14" s="316">
        <v>7023379.7575625209</v>
      </c>
      <c r="W14" s="316">
        <v>7231098.9580637692</v>
      </c>
      <c r="X14" s="316">
        <v>7093619.4341461807</v>
      </c>
      <c r="Y14" s="316">
        <v>7976341.5364849893</v>
      </c>
      <c r="Z14" s="316">
        <v>8173786.5653258711</v>
      </c>
      <c r="AA14" s="316">
        <v>8685059.5025235582</v>
      </c>
      <c r="AB14" s="317">
        <v>8814966.2838164493</v>
      </c>
      <c r="AC14" s="65"/>
      <c r="AD14" s="65"/>
      <c r="AE14" s="65"/>
      <c r="AF14" s="114"/>
      <c r="AG14" s="114"/>
      <c r="AH14" s="212"/>
      <c r="AI14" s="212"/>
      <c r="AJ14" s="212"/>
      <c r="AK14" s="212"/>
    </row>
    <row r="15" spans="1:40" ht="18.75" customHeight="1">
      <c r="A15" s="314" t="s">
        <v>226</v>
      </c>
      <c r="B15" s="315">
        <v>-1781078.4419637402</v>
      </c>
      <c r="C15" s="315">
        <v>-1556452.67177962</v>
      </c>
      <c r="D15" s="315">
        <v>-1229476.5927643604</v>
      </c>
      <c r="E15" s="315">
        <v>-1593795.38035137</v>
      </c>
      <c r="F15" s="315">
        <v>-2058806.2993323903</v>
      </c>
      <c r="G15" s="315">
        <v>-2044541.9072766404</v>
      </c>
      <c r="H15" s="315">
        <v>-1701407.0841436898</v>
      </c>
      <c r="I15" s="315">
        <v>-3010310.5212932797</v>
      </c>
      <c r="J15" s="315">
        <v>-2526997.94777297</v>
      </c>
      <c r="K15" s="315">
        <v>-2389256.0553820599</v>
      </c>
      <c r="L15" s="315">
        <v>-3227784.8033619202</v>
      </c>
      <c r="M15" s="315">
        <v>-2572689.3642808599</v>
      </c>
      <c r="N15" s="315">
        <v>-2038644.3403125298</v>
      </c>
      <c r="O15" s="315">
        <v>-1552112.1684360499</v>
      </c>
      <c r="P15" s="315">
        <v>-2063616.1020518101</v>
      </c>
      <c r="Q15" s="315">
        <v>-1246029.6113041497</v>
      </c>
      <c r="R15" s="315">
        <v>-3359886.8714432004</v>
      </c>
      <c r="S15" s="315">
        <v>-3744342.5280853598</v>
      </c>
      <c r="T15" s="316">
        <v>-3242571.9007378696</v>
      </c>
      <c r="U15" s="316">
        <v>-4611030.1998745799</v>
      </c>
      <c r="V15" s="316">
        <v>-3612033.7885384802</v>
      </c>
      <c r="W15" s="316">
        <v>-3506097.9951707898</v>
      </c>
      <c r="X15" s="316">
        <v>-4144571.4314764701</v>
      </c>
      <c r="Y15" s="316">
        <v>-3140530.9435978397</v>
      </c>
      <c r="Z15" s="316">
        <v>-2500395.9846429401</v>
      </c>
      <c r="AA15" s="316">
        <v>-2360414.7681603599</v>
      </c>
      <c r="AB15" s="317">
        <v>-1104280.0765299702</v>
      </c>
      <c r="AC15" s="65"/>
      <c r="AD15" s="65"/>
      <c r="AE15" s="65"/>
      <c r="AF15" s="114"/>
      <c r="AG15" s="114"/>
      <c r="AH15" s="212"/>
      <c r="AI15" s="212"/>
      <c r="AJ15" s="212"/>
      <c r="AK15" s="212"/>
    </row>
    <row r="16" spans="1:40" s="35" customFormat="1" ht="29.25" customHeight="1">
      <c r="A16" s="318" t="s">
        <v>227</v>
      </c>
      <c r="B16" s="311">
        <v>1397742.1045162803</v>
      </c>
      <c r="C16" s="311">
        <v>1282408.5128268688</v>
      </c>
      <c r="D16" s="311">
        <v>1420902.4679787806</v>
      </c>
      <c r="E16" s="311">
        <v>2086617.1106576899</v>
      </c>
      <c r="F16" s="311">
        <v>2172614.2708808505</v>
      </c>
      <c r="G16" s="311">
        <v>2277348.2558864583</v>
      </c>
      <c r="H16" s="311">
        <v>2508810.3362111198</v>
      </c>
      <c r="I16" s="311">
        <v>2816066.1895269603</v>
      </c>
      <c r="J16" s="311">
        <v>2389137.8407643293</v>
      </c>
      <c r="K16" s="311">
        <v>2338912.4457534002</v>
      </c>
      <c r="L16" s="311">
        <v>2669644.4847756992</v>
      </c>
      <c r="M16" s="311">
        <v>2217096.9363771193</v>
      </c>
      <c r="N16" s="311">
        <v>2396230.3515921109</v>
      </c>
      <c r="O16" s="311">
        <v>2416935.6592550003</v>
      </c>
      <c r="P16" s="311">
        <v>2854229.04979036</v>
      </c>
      <c r="Q16" s="311">
        <v>2800149.7669548811</v>
      </c>
      <c r="R16" s="311">
        <v>3172776.8365362105</v>
      </c>
      <c r="S16" s="311">
        <v>3286419.9615547513</v>
      </c>
      <c r="T16" s="312">
        <v>3252763.9538609497</v>
      </c>
      <c r="U16" s="312">
        <v>3568313.9167046403</v>
      </c>
      <c r="V16" s="312">
        <v>3520574.6806731513</v>
      </c>
      <c r="W16" s="312">
        <v>3656926.3921390101</v>
      </c>
      <c r="X16" s="312">
        <v>3235906.5607493203</v>
      </c>
      <c r="Y16" s="312">
        <v>3482745.2286093584</v>
      </c>
      <c r="Z16" s="312">
        <v>3941073.2807391402</v>
      </c>
      <c r="AA16" s="312">
        <v>4208179.1212302288</v>
      </c>
      <c r="AB16" s="313">
        <v>4319703.5828710608</v>
      </c>
      <c r="AC16" s="97"/>
      <c r="AD16" s="97"/>
      <c r="AE16" s="97"/>
      <c r="AF16" s="115"/>
      <c r="AG16" s="115"/>
      <c r="AH16" s="213"/>
      <c r="AI16" s="213"/>
      <c r="AJ16" s="213"/>
      <c r="AK16" s="213"/>
    </row>
    <row r="17" spans="1:37">
      <c r="A17" s="319"/>
      <c r="B17" s="311"/>
      <c r="C17" s="311"/>
      <c r="D17" s="311"/>
      <c r="E17" s="311"/>
      <c r="F17" s="311"/>
      <c r="G17" s="311"/>
      <c r="H17" s="311"/>
      <c r="I17" s="311"/>
      <c r="J17" s="311"/>
      <c r="K17" s="311"/>
      <c r="L17" s="311"/>
      <c r="M17" s="311"/>
      <c r="N17" s="311"/>
      <c r="O17" s="311"/>
      <c r="P17" s="311"/>
      <c r="Q17" s="311"/>
      <c r="R17" s="311"/>
      <c r="S17" s="311"/>
      <c r="T17" s="312"/>
      <c r="U17" s="312"/>
      <c r="V17" s="312"/>
      <c r="W17" s="312"/>
      <c r="X17" s="312"/>
      <c r="Y17" s="312"/>
      <c r="Z17" s="312"/>
      <c r="AA17" s="312"/>
      <c r="AB17" s="313"/>
      <c r="AC17" s="116"/>
      <c r="AD17" s="116"/>
      <c r="AE17" s="116"/>
      <c r="AF17" s="117"/>
      <c r="AG17" s="117"/>
      <c r="AH17" s="212"/>
      <c r="AI17" s="212"/>
      <c r="AJ17" s="212"/>
      <c r="AK17" s="212"/>
    </row>
    <row r="18" spans="1:37" ht="16.5">
      <c r="A18" s="306" t="s">
        <v>79</v>
      </c>
      <c r="B18" s="320">
        <v>21878063.180092793</v>
      </c>
      <c r="C18" s="320">
        <v>22231693.644666515</v>
      </c>
      <c r="D18" s="320">
        <v>22371829.921111748</v>
      </c>
      <c r="E18" s="320">
        <v>22244134.260719191</v>
      </c>
      <c r="F18" s="320">
        <v>22025122.45227712</v>
      </c>
      <c r="G18" s="320">
        <v>21985947.184864335</v>
      </c>
      <c r="H18" s="320">
        <v>22172366.60367655</v>
      </c>
      <c r="I18" s="320">
        <v>21997220.591196075</v>
      </c>
      <c r="J18" s="320">
        <v>22021899.19084882</v>
      </c>
      <c r="K18" s="320">
        <v>21928917.207920872</v>
      </c>
      <c r="L18" s="320">
        <v>21956660.202859767</v>
      </c>
      <c r="M18" s="320">
        <v>22290658.312353697</v>
      </c>
      <c r="N18" s="320">
        <v>21993431.042337894</v>
      </c>
      <c r="O18" s="320">
        <v>22500911.484264486</v>
      </c>
      <c r="P18" s="320">
        <v>22363228.181628056</v>
      </c>
      <c r="Q18" s="320">
        <v>22276488.790595472</v>
      </c>
      <c r="R18" s="320">
        <v>22206743.914805502</v>
      </c>
      <c r="S18" s="320">
        <v>22281866.526974831</v>
      </c>
      <c r="T18" s="321">
        <v>22261209.872931659</v>
      </c>
      <c r="U18" s="321">
        <v>22470241.788356934</v>
      </c>
      <c r="V18" s="321">
        <v>22967438.829375688</v>
      </c>
      <c r="W18" s="321">
        <v>23138495.84297806</v>
      </c>
      <c r="X18" s="321">
        <v>23095165.170438401</v>
      </c>
      <c r="Y18" s="321">
        <v>22708224.967870686</v>
      </c>
      <c r="Z18" s="321">
        <v>22946790.854882654</v>
      </c>
      <c r="AA18" s="321">
        <v>24165578.021737691</v>
      </c>
      <c r="AB18" s="322">
        <v>23955192.737153448</v>
      </c>
      <c r="AC18" s="116"/>
      <c r="AD18" s="116"/>
      <c r="AE18" s="116"/>
      <c r="AF18" s="117"/>
      <c r="AG18" s="117"/>
      <c r="AH18" s="212"/>
      <c r="AI18" s="212"/>
      <c r="AJ18" s="212"/>
      <c r="AK18" s="212"/>
    </row>
    <row r="19" spans="1:37">
      <c r="A19" s="310" t="s">
        <v>75</v>
      </c>
      <c r="B19" s="323">
        <v>5339254.9540461199</v>
      </c>
      <c r="C19" s="323">
        <v>5665760.9114559097</v>
      </c>
      <c r="D19" s="323">
        <v>5792858.8175078202</v>
      </c>
      <c r="E19" s="323">
        <v>5730338.5000297101</v>
      </c>
      <c r="F19" s="323">
        <v>5662246.9829439102</v>
      </c>
      <c r="G19" s="323">
        <v>5692288.3041786198</v>
      </c>
      <c r="H19" s="323">
        <v>5871157.1682848204</v>
      </c>
      <c r="I19" s="323">
        <v>5580612.7309689205</v>
      </c>
      <c r="J19" s="323">
        <v>5532614.4344417304</v>
      </c>
      <c r="K19" s="323">
        <v>5541110.55220572</v>
      </c>
      <c r="L19" s="323">
        <v>5712637.1044882201</v>
      </c>
      <c r="M19" s="323">
        <v>5870697.1343818903</v>
      </c>
      <c r="N19" s="323">
        <v>5796443.4637561589</v>
      </c>
      <c r="O19" s="323">
        <v>6106640.1074765706</v>
      </c>
      <c r="P19" s="323">
        <v>6258212.2646850506</v>
      </c>
      <c r="Q19" s="323">
        <v>6458319.4288832499</v>
      </c>
      <c r="R19" s="323">
        <v>6408823.7482926408</v>
      </c>
      <c r="S19" s="323">
        <v>6420376.2467823494</v>
      </c>
      <c r="T19" s="324">
        <v>6444125.3762916205</v>
      </c>
      <c r="U19" s="324">
        <v>6427730.0788221806</v>
      </c>
      <c r="V19" s="324">
        <v>6431581.0953342104</v>
      </c>
      <c r="W19" s="324">
        <v>6439381.8310751002</v>
      </c>
      <c r="X19" s="324">
        <v>6453891.4213676006</v>
      </c>
      <c r="Y19" s="324">
        <v>6574674.4847711911</v>
      </c>
      <c r="Z19" s="324">
        <v>6703142.161676201</v>
      </c>
      <c r="AA19" s="324">
        <v>7737445.5789160309</v>
      </c>
      <c r="AB19" s="325">
        <v>7678570.9227458294</v>
      </c>
      <c r="AC19" s="116"/>
      <c r="AD19" s="116"/>
      <c r="AE19" s="116"/>
      <c r="AF19" s="117"/>
      <c r="AG19" s="117"/>
      <c r="AH19" s="212"/>
      <c r="AI19" s="212"/>
      <c r="AJ19" s="212"/>
      <c r="AK19" s="212"/>
    </row>
    <row r="20" spans="1:37">
      <c r="A20" s="310" t="s">
        <v>76</v>
      </c>
      <c r="B20" s="323">
        <v>16351967.916741442</v>
      </c>
      <c r="C20" s="323">
        <v>16376625.502798032</v>
      </c>
      <c r="D20" s="323">
        <v>16392918.087973369</v>
      </c>
      <c r="E20" s="323">
        <v>16324139.541803041</v>
      </c>
      <c r="F20" s="323">
        <v>16172894.482554099</v>
      </c>
      <c r="G20" s="323">
        <v>16092233.809912873</v>
      </c>
      <c r="H20" s="323">
        <v>16111050.132477282</v>
      </c>
      <c r="I20" s="323">
        <v>16214912.674443332</v>
      </c>
      <c r="J20" s="323">
        <v>16272193.506282631</v>
      </c>
      <c r="K20" s="323">
        <v>16175613.307808599</v>
      </c>
      <c r="L20" s="323">
        <v>16011777.677334979</v>
      </c>
      <c r="M20" s="323">
        <v>16193858.347090606</v>
      </c>
      <c r="N20" s="323">
        <v>15982353.738065217</v>
      </c>
      <c r="O20" s="323">
        <v>16175380.507199958</v>
      </c>
      <c r="P20" s="323">
        <v>15872657.662946455</v>
      </c>
      <c r="Q20" s="323">
        <v>15587378.482513534</v>
      </c>
      <c r="R20" s="323">
        <v>15559987.419207182</v>
      </c>
      <c r="S20" s="323">
        <v>15615487.940136522</v>
      </c>
      <c r="T20" s="324">
        <v>15558802.989738438</v>
      </c>
      <c r="U20" s="324">
        <v>15768399.924711563</v>
      </c>
      <c r="V20" s="324">
        <v>15850985.082649423</v>
      </c>
      <c r="W20" s="324">
        <v>15999822.567608511</v>
      </c>
      <c r="X20" s="324">
        <v>15926463.805353506</v>
      </c>
      <c r="Y20" s="324">
        <v>15438603.86989036</v>
      </c>
      <c r="Z20" s="324">
        <v>15546054.236525809</v>
      </c>
      <c r="AA20" s="324">
        <v>15736062.893173164</v>
      </c>
      <c r="AB20" s="325">
        <v>15554214.954555752</v>
      </c>
      <c r="AC20" s="116"/>
      <c r="AD20" s="116"/>
      <c r="AE20" s="116"/>
      <c r="AF20" s="117"/>
      <c r="AG20" s="117"/>
      <c r="AH20" s="212"/>
      <c r="AI20" s="212"/>
      <c r="AJ20" s="212"/>
      <c r="AK20" s="212"/>
    </row>
    <row r="21" spans="1:37">
      <c r="A21" s="310" t="s">
        <v>77</v>
      </c>
      <c r="B21" s="323">
        <v>147880.23888722996</v>
      </c>
      <c r="C21" s="323">
        <v>150814.49325756999</v>
      </c>
      <c r="D21" s="323">
        <v>148219.45982856001</v>
      </c>
      <c r="E21" s="323">
        <v>151730.85892844002</v>
      </c>
      <c r="F21" s="323">
        <v>151833.71211610999</v>
      </c>
      <c r="G21" s="323">
        <v>161090.00744484001</v>
      </c>
      <c r="H21" s="323">
        <v>150512.69792044998</v>
      </c>
      <c r="I21" s="323">
        <v>162339.92143881999</v>
      </c>
      <c r="J21" s="323">
        <v>170072.12773046002</v>
      </c>
      <c r="K21" s="323">
        <v>167197.96474755</v>
      </c>
      <c r="L21" s="323">
        <v>186018.60680457001</v>
      </c>
      <c r="M21" s="323">
        <v>176742.21767786</v>
      </c>
      <c r="N21" s="323">
        <v>167898.09336652001</v>
      </c>
      <c r="O21" s="323">
        <v>170607.78010896</v>
      </c>
      <c r="P21" s="323">
        <v>185622.50684655001</v>
      </c>
      <c r="Q21" s="323">
        <v>184687.92444469</v>
      </c>
      <c r="R21" s="323">
        <v>190553.49498168004</v>
      </c>
      <c r="S21" s="323">
        <v>196447.33229896001</v>
      </c>
      <c r="T21" s="324">
        <v>209820.10675212007</v>
      </c>
      <c r="U21" s="324">
        <v>224462.28078716004</v>
      </c>
      <c r="V21" s="324">
        <v>224758.41379970999</v>
      </c>
      <c r="W21" s="324">
        <v>230398.49075935004</v>
      </c>
      <c r="X21" s="324">
        <v>231562.54916087002</v>
      </c>
      <c r="Y21" s="324">
        <v>229603.15753807002</v>
      </c>
      <c r="Z21" s="324">
        <v>236004.97403564001</v>
      </c>
      <c r="AA21" s="324">
        <v>242282.71248616997</v>
      </c>
      <c r="AB21" s="325">
        <v>274536.34736230999</v>
      </c>
      <c r="AC21" s="116"/>
      <c r="AD21" s="116"/>
      <c r="AE21" s="116"/>
      <c r="AF21" s="117"/>
      <c r="AG21" s="117"/>
      <c r="AH21" s="212"/>
      <c r="AI21" s="212"/>
      <c r="AJ21" s="212"/>
      <c r="AK21" s="212"/>
    </row>
    <row r="22" spans="1:37">
      <c r="A22" s="310" t="s">
        <v>78</v>
      </c>
      <c r="B22" s="323">
        <v>38960.070417999996</v>
      </c>
      <c r="C22" s="323">
        <v>38492.737154999995</v>
      </c>
      <c r="D22" s="323">
        <v>37833.555801999995</v>
      </c>
      <c r="E22" s="323">
        <v>37925.359958000001</v>
      </c>
      <c r="F22" s="323">
        <v>38147.274662999997</v>
      </c>
      <c r="G22" s="323">
        <v>40335.063327999997</v>
      </c>
      <c r="H22" s="323">
        <v>39646.604994000001</v>
      </c>
      <c r="I22" s="323">
        <v>39355.264345000003</v>
      </c>
      <c r="J22" s="323">
        <v>47019.122393999998</v>
      </c>
      <c r="K22" s="323">
        <v>44995.383158999997</v>
      </c>
      <c r="L22" s="323">
        <v>46226.814231999997</v>
      </c>
      <c r="M22" s="323">
        <v>49360.613203339999</v>
      </c>
      <c r="N22" s="323">
        <v>46735.747149999996</v>
      </c>
      <c r="O22" s="323">
        <v>48283.089479000002</v>
      </c>
      <c r="P22" s="323">
        <v>46735.747149999996</v>
      </c>
      <c r="Q22" s="323">
        <v>46102.954754000006</v>
      </c>
      <c r="R22" s="323">
        <v>47379.252324000001</v>
      </c>
      <c r="S22" s="323">
        <v>49555.007757000007</v>
      </c>
      <c r="T22" s="324">
        <v>48461.400149480003</v>
      </c>
      <c r="U22" s="324">
        <v>49649.50403602999</v>
      </c>
      <c r="V22" s="324">
        <v>53145.964343280008</v>
      </c>
      <c r="W22" s="324">
        <v>53727.41745482001</v>
      </c>
      <c r="X22" s="324">
        <v>55673.247668550001</v>
      </c>
      <c r="Y22" s="324">
        <v>56127.303530849989</v>
      </c>
      <c r="Z22" s="324">
        <v>66317.053890440002</v>
      </c>
      <c r="AA22" s="324">
        <v>66089.106024280001</v>
      </c>
      <c r="AB22" s="325">
        <v>64172.781351509999</v>
      </c>
      <c r="AC22" s="116"/>
      <c r="AD22" s="116"/>
      <c r="AE22" s="116"/>
      <c r="AF22" s="117"/>
      <c r="AG22" s="117"/>
      <c r="AH22" s="212"/>
      <c r="AI22" s="212"/>
      <c r="AJ22" s="212"/>
      <c r="AK22" s="212"/>
    </row>
    <row r="23" spans="1:37" s="35" customFormat="1">
      <c r="A23" s="310" t="s">
        <v>206</v>
      </c>
      <c r="B23" s="323"/>
      <c r="C23" s="323"/>
      <c r="D23" s="323"/>
      <c r="E23" s="323"/>
      <c r="F23" s="323"/>
      <c r="G23" s="323"/>
      <c r="H23" s="323"/>
      <c r="I23" s="323"/>
      <c r="J23" s="323"/>
      <c r="K23" s="323"/>
      <c r="L23" s="323"/>
      <c r="M23" s="323"/>
      <c r="N23" s="323"/>
      <c r="O23" s="323"/>
      <c r="P23" s="323"/>
      <c r="Q23" s="323"/>
      <c r="R23" s="323"/>
      <c r="S23" s="323"/>
      <c r="T23" s="324"/>
      <c r="U23" s="324"/>
      <c r="V23" s="324">
        <v>177387.40539479998</v>
      </c>
      <c r="W23" s="324">
        <v>181122.28721866998</v>
      </c>
      <c r="X23" s="324">
        <v>175885.24372539998</v>
      </c>
      <c r="Y23" s="324">
        <v>169466.2785669</v>
      </c>
      <c r="Z23" s="324">
        <v>147394.88808426997</v>
      </c>
      <c r="AA23" s="324">
        <v>145029.74502540997</v>
      </c>
      <c r="AB23" s="325">
        <v>145029.74502540997</v>
      </c>
      <c r="AC23" s="97"/>
      <c r="AD23" s="97"/>
      <c r="AE23" s="97"/>
      <c r="AF23" s="115"/>
      <c r="AG23" s="115"/>
      <c r="AH23" s="213"/>
      <c r="AI23" s="213"/>
      <c r="AJ23" s="213"/>
      <c r="AK23" s="213"/>
    </row>
    <row r="24" spans="1:37">
      <c r="A24" s="310" t="s">
        <v>207</v>
      </c>
      <c r="B24" s="323"/>
      <c r="C24" s="323"/>
      <c r="D24" s="323"/>
      <c r="E24" s="323"/>
      <c r="F24" s="323"/>
      <c r="G24" s="323"/>
      <c r="H24" s="323"/>
      <c r="I24" s="323"/>
      <c r="J24" s="323"/>
      <c r="K24" s="323"/>
      <c r="L24" s="323"/>
      <c r="M24" s="323"/>
      <c r="N24" s="323"/>
      <c r="O24" s="323"/>
      <c r="P24" s="323"/>
      <c r="Q24" s="323"/>
      <c r="R24" s="323"/>
      <c r="S24" s="323"/>
      <c r="T24" s="324"/>
      <c r="U24" s="324"/>
      <c r="V24" s="324">
        <v>229580.86785426279</v>
      </c>
      <c r="W24" s="324">
        <v>234043.2488616067</v>
      </c>
      <c r="X24" s="324">
        <v>251688.90316247253</v>
      </c>
      <c r="Y24" s="324">
        <v>239749.87357331408</v>
      </c>
      <c r="Z24" s="324">
        <v>247877.54067029402</v>
      </c>
      <c r="AA24" s="324">
        <v>238667.98611263675</v>
      </c>
      <c r="AB24" s="325">
        <v>238667.98611263675</v>
      </c>
      <c r="AC24" s="65"/>
      <c r="AD24" s="65"/>
      <c r="AE24" s="65"/>
      <c r="AF24" s="114"/>
      <c r="AG24" s="114"/>
      <c r="AH24" s="212"/>
      <c r="AI24" s="212"/>
      <c r="AJ24" s="212"/>
      <c r="AK24" s="212"/>
    </row>
    <row r="25" spans="1:37">
      <c r="A25" s="326" t="s">
        <v>80</v>
      </c>
      <c r="B25" s="307">
        <v>1037043.8459503502</v>
      </c>
      <c r="C25" s="307">
        <v>1034854.8422793101</v>
      </c>
      <c r="D25" s="307">
        <v>1089377.9452720799</v>
      </c>
      <c r="E25" s="307">
        <v>1108334.36041717</v>
      </c>
      <c r="F25" s="307">
        <v>1192134.8943465599</v>
      </c>
      <c r="G25" s="307">
        <v>1180310.1197141202</v>
      </c>
      <c r="H25" s="307">
        <v>1210952.5610314598</v>
      </c>
      <c r="I25" s="307">
        <v>1237218.1853953099</v>
      </c>
      <c r="J25" s="307">
        <v>1257114.9068495401</v>
      </c>
      <c r="K25" s="307">
        <v>1242819.99686249</v>
      </c>
      <c r="L25" s="307">
        <v>1594910.6016195002</v>
      </c>
      <c r="M25" s="307">
        <v>1544829.7841111799</v>
      </c>
      <c r="N25" s="307">
        <v>1613718.5702135202</v>
      </c>
      <c r="O25" s="307">
        <v>1606888.5926827104</v>
      </c>
      <c r="P25" s="307">
        <v>1631933.2188819798</v>
      </c>
      <c r="Q25" s="307">
        <v>1617860.5328331701</v>
      </c>
      <c r="R25" s="307">
        <v>1603013.1239465002</v>
      </c>
      <c r="S25" s="307">
        <v>1628824.47639103</v>
      </c>
      <c r="T25" s="308">
        <v>1615452.0194494701</v>
      </c>
      <c r="U25" s="308">
        <v>1614780.7100996301</v>
      </c>
      <c r="V25" s="308">
        <v>1341864.4366379301</v>
      </c>
      <c r="W25" s="308">
        <v>1565834.3554266102</v>
      </c>
      <c r="X25" s="308">
        <v>1566929.4348492697</v>
      </c>
      <c r="Y25" s="308">
        <v>1553644.7900506998</v>
      </c>
      <c r="Z25" s="308">
        <v>1551639.6116680901</v>
      </c>
      <c r="AA25" s="308">
        <v>1578199.7851819401</v>
      </c>
      <c r="AB25" s="309">
        <v>1618854.4492017601</v>
      </c>
      <c r="AC25" s="65"/>
      <c r="AD25" s="65"/>
      <c r="AE25" s="65"/>
      <c r="AF25" s="114"/>
      <c r="AG25" s="114"/>
      <c r="AH25" s="212"/>
      <c r="AI25" s="212"/>
      <c r="AJ25" s="212"/>
      <c r="AK25" s="212"/>
    </row>
    <row r="26" spans="1:37">
      <c r="A26" s="327" t="s">
        <v>75</v>
      </c>
      <c r="B26" s="311">
        <v>338153.00000099</v>
      </c>
      <c r="C26" s="311">
        <v>340375.00000099</v>
      </c>
      <c r="D26" s="311">
        <v>379260.00000099</v>
      </c>
      <c r="E26" s="311">
        <v>418145.00000099</v>
      </c>
      <c r="F26" s="311">
        <v>495915.00000099</v>
      </c>
      <c r="G26" s="311">
        <v>495915.00000099</v>
      </c>
      <c r="H26" s="311">
        <v>530915.00000099</v>
      </c>
      <c r="I26" s="311">
        <v>530915.00000099</v>
      </c>
      <c r="J26" s="311">
        <v>538115.00000099</v>
      </c>
      <c r="K26" s="311">
        <v>538115.00000099</v>
      </c>
      <c r="L26" s="311">
        <v>590415.00000099</v>
      </c>
      <c r="M26" s="311">
        <v>640431.37315168011</v>
      </c>
      <c r="N26" s="311">
        <v>648131.37315168011</v>
      </c>
      <c r="O26" s="311">
        <v>656531.37315168011</v>
      </c>
      <c r="P26" s="311">
        <v>656531.37315168011</v>
      </c>
      <c r="Q26" s="311">
        <v>656531.37315168011</v>
      </c>
      <c r="R26" s="311">
        <v>656531.37315168011</v>
      </c>
      <c r="S26" s="311">
        <v>656531.37315168011</v>
      </c>
      <c r="T26" s="312">
        <v>656531.37315168011</v>
      </c>
      <c r="U26" s="312">
        <v>656531.37315168011</v>
      </c>
      <c r="V26" s="312">
        <v>656531.37315168011</v>
      </c>
      <c r="W26" s="312">
        <v>656531.37315168011</v>
      </c>
      <c r="X26" s="312">
        <v>657530.61282934994</v>
      </c>
      <c r="Y26" s="312">
        <v>656531.37315168011</v>
      </c>
      <c r="Z26" s="312">
        <v>660731.37315168011</v>
      </c>
      <c r="AA26" s="312">
        <v>662131.37315168011</v>
      </c>
      <c r="AB26" s="313">
        <v>716674.05465853005</v>
      </c>
      <c r="AC26" s="65"/>
      <c r="AD26" s="65"/>
      <c r="AE26" s="65"/>
      <c r="AF26" s="114"/>
      <c r="AG26" s="114"/>
      <c r="AH26" s="212"/>
      <c r="AI26" s="212"/>
      <c r="AJ26" s="212"/>
      <c r="AK26" s="212"/>
    </row>
    <row r="27" spans="1:37">
      <c r="A27" s="327" t="s">
        <v>76</v>
      </c>
      <c r="B27" s="311">
        <v>691516.93948336015</v>
      </c>
      <c r="C27" s="311">
        <v>687046.44540132012</v>
      </c>
      <c r="D27" s="311">
        <v>702735.76350008999</v>
      </c>
      <c r="E27" s="311">
        <v>683963.01445618004</v>
      </c>
      <c r="F27" s="311">
        <v>689950.5923955699</v>
      </c>
      <c r="G27" s="311">
        <v>678439.75940912997</v>
      </c>
      <c r="H27" s="311">
        <v>674076.03563947009</v>
      </c>
      <c r="I27" s="311">
        <v>699299.63104132004</v>
      </c>
      <c r="J27" s="311">
        <v>703822.31966854993</v>
      </c>
      <c r="K27" s="311">
        <v>692236.85156649991</v>
      </c>
      <c r="L27" s="311">
        <v>991916.49574650999</v>
      </c>
      <c r="M27" s="311">
        <v>892044.23173849983</v>
      </c>
      <c r="N27" s="311">
        <v>953427.00348584005</v>
      </c>
      <c r="O27" s="311">
        <v>937031.62382703018</v>
      </c>
      <c r="P27" s="311">
        <v>962570.72573429975</v>
      </c>
      <c r="Q27" s="311">
        <v>947945.19538748998</v>
      </c>
      <c r="R27" s="311">
        <v>934174.77561981999</v>
      </c>
      <c r="S27" s="311">
        <v>959904.40317234991</v>
      </c>
      <c r="T27" s="312">
        <v>947338.73975244013</v>
      </c>
      <c r="U27" s="312">
        <v>948827.38218760013</v>
      </c>
      <c r="V27" s="312">
        <v>674412.41972590005</v>
      </c>
      <c r="W27" s="312">
        <v>898462.41869318008</v>
      </c>
      <c r="X27" s="312">
        <v>897550.57804116991</v>
      </c>
      <c r="Y27" s="312">
        <v>885257.07928626984</v>
      </c>
      <c r="Z27" s="312">
        <v>867183.87020766002</v>
      </c>
      <c r="AA27" s="312">
        <v>891537.63214170013</v>
      </c>
      <c r="AB27" s="313">
        <v>877248.79708366992</v>
      </c>
      <c r="AC27" s="65"/>
      <c r="AD27" s="65"/>
      <c r="AE27" s="65"/>
      <c r="AF27" s="114"/>
      <c r="AG27" s="114"/>
      <c r="AH27" s="212"/>
      <c r="AI27" s="212"/>
      <c r="AJ27" s="212"/>
      <c r="AK27" s="212"/>
    </row>
    <row r="28" spans="1:37">
      <c r="A28" s="327" t="s">
        <v>77</v>
      </c>
      <c r="B28" s="311">
        <v>6363.4645060000003</v>
      </c>
      <c r="C28" s="311">
        <v>6422.954917</v>
      </c>
      <c r="D28" s="311">
        <v>6371.7398110000004</v>
      </c>
      <c r="E28" s="311">
        <v>5267.5507250000001</v>
      </c>
      <c r="F28" s="311">
        <v>5310.5067150000004</v>
      </c>
      <c r="G28" s="311">
        <v>4996.5650690000002</v>
      </c>
      <c r="H28" s="311">
        <v>5056.2813619999997</v>
      </c>
      <c r="I28" s="311">
        <v>6098.310324</v>
      </c>
      <c r="J28" s="311">
        <v>6272.343151</v>
      </c>
      <c r="K28" s="311">
        <v>6399.1921709999997</v>
      </c>
      <c r="L28" s="311">
        <v>6510.1527480000004</v>
      </c>
      <c r="M28" s="311">
        <v>6285.2260969999998</v>
      </c>
      <c r="N28" s="311">
        <v>6148.8138769999996</v>
      </c>
      <c r="O28" s="311">
        <v>6748.3630460000004</v>
      </c>
      <c r="P28" s="311">
        <v>6819.7402970000003</v>
      </c>
      <c r="Q28" s="311">
        <v>6909.0684369999999</v>
      </c>
      <c r="R28" s="311">
        <v>5832.0793180000001</v>
      </c>
      <c r="S28" s="311">
        <v>5609.8042100000002</v>
      </c>
      <c r="T28" s="312">
        <v>3909.1211750000002</v>
      </c>
      <c r="U28" s="312">
        <v>1749.16939</v>
      </c>
      <c r="V28" s="312">
        <v>1647.8583900000001</v>
      </c>
      <c r="W28" s="312">
        <v>1668.3122559999999</v>
      </c>
      <c r="X28" s="312">
        <v>1673.992653</v>
      </c>
      <c r="Y28" s="312">
        <v>1681.8362870000001</v>
      </c>
      <c r="Z28" s="312">
        <v>1699.8669829999999</v>
      </c>
      <c r="AA28" s="312">
        <v>1620.3590260000001</v>
      </c>
      <c r="AB28" s="313">
        <v>1621.1765969999999</v>
      </c>
      <c r="AC28" s="65"/>
      <c r="AD28" s="65"/>
      <c r="AE28" s="65"/>
      <c r="AF28" s="114"/>
      <c r="AG28" s="114"/>
      <c r="AH28" s="212"/>
      <c r="AI28" s="212"/>
      <c r="AJ28" s="212"/>
      <c r="AK28" s="212"/>
    </row>
    <row r="29" spans="1:37">
      <c r="A29" s="327" t="s">
        <v>78</v>
      </c>
      <c r="B29" s="311">
        <v>1010.44196</v>
      </c>
      <c r="C29" s="311">
        <v>1010.44196</v>
      </c>
      <c r="D29" s="311">
        <v>1010.44196</v>
      </c>
      <c r="E29" s="311">
        <v>958.79523500000005</v>
      </c>
      <c r="F29" s="311">
        <v>958.79523500000005</v>
      </c>
      <c r="G29" s="311">
        <v>958.79523500000005</v>
      </c>
      <c r="H29" s="311">
        <v>905.24402899999995</v>
      </c>
      <c r="I29" s="311">
        <v>905.24402899999995</v>
      </c>
      <c r="J29" s="311">
        <v>8905.2440289999995</v>
      </c>
      <c r="K29" s="311">
        <v>6068.9531239999997</v>
      </c>
      <c r="L29" s="311">
        <v>6068.9531239999997</v>
      </c>
      <c r="M29" s="311">
        <v>6068.9531239999997</v>
      </c>
      <c r="N29" s="311">
        <v>6011.3796990000001</v>
      </c>
      <c r="O29" s="311">
        <v>6577.2326579999999</v>
      </c>
      <c r="P29" s="311">
        <v>6011.3796990000001</v>
      </c>
      <c r="Q29" s="311">
        <v>6474.8958570000004</v>
      </c>
      <c r="R29" s="311">
        <v>6474.8958570000004</v>
      </c>
      <c r="S29" s="311">
        <v>6778.8958570000004</v>
      </c>
      <c r="T29" s="312">
        <v>7672.7853703500004</v>
      </c>
      <c r="U29" s="312">
        <v>7672.7853703500004</v>
      </c>
      <c r="V29" s="312">
        <v>9272.7853703500004</v>
      </c>
      <c r="W29" s="312">
        <v>9162.7620605699994</v>
      </c>
      <c r="X29" s="312">
        <v>10164.762060569999</v>
      </c>
      <c r="Y29" s="312">
        <v>10165.012060569999</v>
      </c>
      <c r="Z29" s="312">
        <v>22015.012060569999</v>
      </c>
      <c r="AA29" s="312">
        <v>22900.93159738</v>
      </c>
      <c r="AB29" s="313">
        <v>23300.93159738</v>
      </c>
      <c r="AC29" s="65"/>
      <c r="AD29" s="65"/>
      <c r="AE29" s="65"/>
      <c r="AF29" s="114"/>
      <c r="AG29" s="114"/>
      <c r="AH29" s="212"/>
      <c r="AI29" s="212"/>
      <c r="AJ29" s="212"/>
      <c r="AK29" s="212"/>
    </row>
    <row r="30" spans="1:37" s="35" customFormat="1">
      <c r="A30" s="327" t="s">
        <v>206</v>
      </c>
      <c r="B30" s="311"/>
      <c r="C30" s="311"/>
      <c r="D30" s="311"/>
      <c r="E30" s="311"/>
      <c r="F30" s="311"/>
      <c r="G30" s="311"/>
      <c r="H30" s="311"/>
      <c r="I30" s="311"/>
      <c r="J30" s="311"/>
      <c r="K30" s="311"/>
      <c r="L30" s="311"/>
      <c r="M30" s="311"/>
      <c r="N30" s="311"/>
      <c r="O30" s="311"/>
      <c r="P30" s="311"/>
      <c r="Q30" s="311"/>
      <c r="R30" s="311"/>
      <c r="S30" s="311"/>
      <c r="T30" s="312"/>
      <c r="U30" s="312"/>
      <c r="V30" s="312">
        <v>9.4892651800000003</v>
      </c>
      <c r="W30" s="312">
        <v>9.4892651800000003</v>
      </c>
      <c r="X30" s="312">
        <v>9.4892651800000003</v>
      </c>
      <c r="Y30" s="312">
        <v>9.4892651800000003</v>
      </c>
      <c r="Z30" s="312">
        <v>9.4892651800000003</v>
      </c>
      <c r="AA30" s="312">
        <v>9.4892651800000003</v>
      </c>
      <c r="AB30" s="313">
        <v>9.4892651800000003</v>
      </c>
      <c r="AC30" s="97"/>
      <c r="AD30" s="97"/>
      <c r="AE30" s="97"/>
      <c r="AF30" s="115"/>
      <c r="AG30" s="115"/>
      <c r="AH30" s="213"/>
      <c r="AI30" s="213"/>
      <c r="AJ30" s="213"/>
      <c r="AK30" s="213"/>
    </row>
    <row r="31" spans="1:37">
      <c r="A31" s="327" t="s">
        <v>207</v>
      </c>
      <c r="B31" s="311"/>
      <c r="C31" s="311"/>
      <c r="D31" s="311"/>
      <c r="E31" s="311"/>
      <c r="F31" s="311"/>
      <c r="G31" s="311"/>
      <c r="H31" s="311"/>
      <c r="I31" s="311"/>
      <c r="J31" s="311"/>
      <c r="K31" s="311"/>
      <c r="L31" s="311"/>
      <c r="M31" s="311"/>
      <c r="N31" s="311"/>
      <c r="O31" s="311"/>
      <c r="P31" s="311"/>
      <c r="Q31" s="311"/>
      <c r="R31" s="311"/>
      <c r="S31" s="311"/>
      <c r="T31" s="312"/>
      <c r="U31" s="312"/>
      <c r="V31" s="312">
        <v>0</v>
      </c>
      <c r="W31" s="312">
        <v>0</v>
      </c>
      <c r="X31" s="312">
        <v>0</v>
      </c>
      <c r="Y31" s="312">
        <v>0</v>
      </c>
      <c r="Z31" s="312">
        <v>0</v>
      </c>
      <c r="AA31" s="312">
        <v>0</v>
      </c>
      <c r="AB31" s="313">
        <v>0</v>
      </c>
      <c r="AC31" s="65"/>
      <c r="AD31" s="65"/>
      <c r="AE31" s="65"/>
      <c r="AF31" s="114"/>
      <c r="AG31" s="114"/>
      <c r="AH31" s="212"/>
      <c r="AI31" s="212"/>
      <c r="AJ31" s="212"/>
      <c r="AK31" s="212"/>
    </row>
    <row r="32" spans="1:37">
      <c r="A32" s="326" t="s">
        <v>81</v>
      </c>
      <c r="B32" s="307">
        <v>28047.231842380002</v>
      </c>
      <c r="C32" s="307">
        <v>198307.05142691001</v>
      </c>
      <c r="D32" s="307">
        <v>282369.55512596003</v>
      </c>
      <c r="E32" s="307">
        <v>336371.42000790004</v>
      </c>
      <c r="F32" s="307">
        <v>120015.80749167</v>
      </c>
      <c r="G32" s="307">
        <v>32984.480039239999</v>
      </c>
      <c r="H32" s="307">
        <v>70482.618408619994</v>
      </c>
      <c r="I32" s="307">
        <v>75256.481211350008</v>
      </c>
      <c r="J32" s="307">
        <v>27399.530764709998</v>
      </c>
      <c r="K32" s="307">
        <v>33887.178557619998</v>
      </c>
      <c r="L32" s="307">
        <v>27478.387938799999</v>
      </c>
      <c r="M32" s="307">
        <v>27524.418223380002</v>
      </c>
      <c r="N32" s="307">
        <v>30447.235155379996</v>
      </c>
      <c r="O32" s="307">
        <v>151717.13054134999</v>
      </c>
      <c r="P32" s="307">
        <v>265109.15571302001</v>
      </c>
      <c r="Q32" s="307">
        <v>333421.86520177004</v>
      </c>
      <c r="R32" s="307">
        <v>152300.81398235</v>
      </c>
      <c r="S32" s="307">
        <v>164064.18496275001</v>
      </c>
      <c r="T32" s="308">
        <v>115006.71953458</v>
      </c>
      <c r="U32" s="308">
        <v>47303.80773619</v>
      </c>
      <c r="V32" s="308">
        <v>44857.871480160007</v>
      </c>
      <c r="W32" s="308">
        <v>44857.688364180001</v>
      </c>
      <c r="X32" s="308">
        <v>44857.683124160001</v>
      </c>
      <c r="Y32" s="308">
        <v>44859.4342473</v>
      </c>
      <c r="Z32" s="308">
        <v>139561.64190578001</v>
      </c>
      <c r="AA32" s="308">
        <v>222783.52666795999</v>
      </c>
      <c r="AB32" s="309">
        <v>91109.524799999999</v>
      </c>
      <c r="AC32" s="65"/>
      <c r="AD32" s="65"/>
      <c r="AE32" s="65"/>
      <c r="AF32" s="114"/>
      <c r="AG32" s="114"/>
      <c r="AH32" s="212"/>
      <c r="AI32" s="212"/>
      <c r="AJ32" s="212"/>
      <c r="AK32" s="212"/>
    </row>
    <row r="33" spans="1:37">
      <c r="A33" s="327" t="s">
        <v>75</v>
      </c>
      <c r="B33" s="311">
        <v>28047.231842380002</v>
      </c>
      <c r="C33" s="311">
        <v>198307.05142691001</v>
      </c>
      <c r="D33" s="311">
        <v>282369.55512596003</v>
      </c>
      <c r="E33" s="311">
        <v>336371.42000790004</v>
      </c>
      <c r="F33" s="311">
        <v>120015.80749167</v>
      </c>
      <c r="G33" s="311">
        <v>32984.480039239999</v>
      </c>
      <c r="H33" s="311">
        <v>70482.618408619994</v>
      </c>
      <c r="I33" s="311">
        <v>75256.481211350008</v>
      </c>
      <c r="J33" s="311">
        <v>27399.530764709998</v>
      </c>
      <c r="K33" s="311">
        <v>33887.178557619998</v>
      </c>
      <c r="L33" s="311">
        <v>27478.387938799999</v>
      </c>
      <c r="M33" s="311">
        <v>27524.418223380002</v>
      </c>
      <c r="N33" s="311">
        <v>30447.235155379996</v>
      </c>
      <c r="O33" s="311">
        <v>151717.13054134999</v>
      </c>
      <c r="P33" s="311">
        <v>265109.15571302001</v>
      </c>
      <c r="Q33" s="311">
        <v>333421.86520177004</v>
      </c>
      <c r="R33" s="311">
        <v>152300.81398235</v>
      </c>
      <c r="S33" s="311">
        <v>164064.18496275001</v>
      </c>
      <c r="T33" s="312">
        <v>115006.71953458</v>
      </c>
      <c r="U33" s="312">
        <v>47303.80773619</v>
      </c>
      <c r="V33" s="312">
        <v>44857.871480160007</v>
      </c>
      <c r="W33" s="312">
        <v>44857.688364180001</v>
      </c>
      <c r="X33" s="312">
        <v>44857.683124160001</v>
      </c>
      <c r="Y33" s="312">
        <v>44859.4342473</v>
      </c>
      <c r="Z33" s="312">
        <v>139561.64190578001</v>
      </c>
      <c r="AA33" s="312">
        <v>222783.52666795999</v>
      </c>
      <c r="AB33" s="313">
        <v>91109.524799999999</v>
      </c>
      <c r="AC33" s="65"/>
      <c r="AD33" s="65"/>
      <c r="AE33" s="65"/>
      <c r="AF33" s="114"/>
      <c r="AG33" s="114"/>
      <c r="AH33" s="212"/>
      <c r="AI33" s="212"/>
      <c r="AJ33" s="212"/>
      <c r="AK33" s="212"/>
    </row>
    <row r="34" spans="1:37">
      <c r="A34" s="327" t="s">
        <v>76</v>
      </c>
      <c r="B34" s="311">
        <v>0</v>
      </c>
      <c r="C34" s="311">
        <v>0</v>
      </c>
      <c r="D34" s="311">
        <v>0</v>
      </c>
      <c r="E34" s="311">
        <v>0</v>
      </c>
      <c r="F34" s="311">
        <v>0</v>
      </c>
      <c r="G34" s="311">
        <v>0</v>
      </c>
      <c r="H34" s="311">
        <v>0</v>
      </c>
      <c r="I34" s="311">
        <v>0</v>
      </c>
      <c r="J34" s="311">
        <v>0</v>
      </c>
      <c r="K34" s="311">
        <v>0</v>
      </c>
      <c r="L34" s="311">
        <v>0</v>
      </c>
      <c r="M34" s="311">
        <v>0</v>
      </c>
      <c r="N34" s="311">
        <v>0</v>
      </c>
      <c r="O34" s="311">
        <v>0</v>
      </c>
      <c r="P34" s="311">
        <v>0</v>
      </c>
      <c r="Q34" s="311">
        <v>0</v>
      </c>
      <c r="R34" s="311">
        <v>0</v>
      </c>
      <c r="S34" s="311">
        <v>0</v>
      </c>
      <c r="T34" s="312">
        <v>0</v>
      </c>
      <c r="U34" s="312">
        <v>0</v>
      </c>
      <c r="V34" s="312">
        <v>0</v>
      </c>
      <c r="W34" s="312">
        <v>0</v>
      </c>
      <c r="X34" s="312">
        <v>0</v>
      </c>
      <c r="Y34" s="312">
        <v>0</v>
      </c>
      <c r="Z34" s="312">
        <v>0</v>
      </c>
      <c r="AA34" s="312">
        <v>0</v>
      </c>
      <c r="AB34" s="313">
        <v>0</v>
      </c>
      <c r="AC34" s="65"/>
      <c r="AD34" s="65"/>
      <c r="AE34" s="65"/>
      <c r="AF34" s="114"/>
      <c r="AG34" s="114"/>
      <c r="AH34" s="212"/>
      <c r="AI34" s="212"/>
      <c r="AJ34" s="212"/>
      <c r="AK34" s="212"/>
    </row>
    <row r="35" spans="1:37">
      <c r="A35" s="327" t="s">
        <v>77</v>
      </c>
      <c r="B35" s="311">
        <v>0</v>
      </c>
      <c r="C35" s="311">
        <v>0</v>
      </c>
      <c r="D35" s="311">
        <v>0</v>
      </c>
      <c r="E35" s="311">
        <v>0</v>
      </c>
      <c r="F35" s="311">
        <v>0</v>
      </c>
      <c r="G35" s="311">
        <v>0</v>
      </c>
      <c r="H35" s="311">
        <v>0</v>
      </c>
      <c r="I35" s="311">
        <v>0</v>
      </c>
      <c r="J35" s="311">
        <v>0</v>
      </c>
      <c r="K35" s="311">
        <v>0</v>
      </c>
      <c r="L35" s="311">
        <v>0</v>
      </c>
      <c r="M35" s="311">
        <v>0</v>
      </c>
      <c r="N35" s="311">
        <v>0</v>
      </c>
      <c r="O35" s="311">
        <v>0</v>
      </c>
      <c r="P35" s="311">
        <v>0</v>
      </c>
      <c r="Q35" s="311">
        <v>0</v>
      </c>
      <c r="R35" s="311">
        <v>0</v>
      </c>
      <c r="S35" s="311">
        <v>0</v>
      </c>
      <c r="T35" s="312">
        <v>0</v>
      </c>
      <c r="U35" s="312">
        <v>0</v>
      </c>
      <c r="V35" s="312">
        <v>0</v>
      </c>
      <c r="W35" s="312">
        <v>0</v>
      </c>
      <c r="X35" s="312">
        <v>0</v>
      </c>
      <c r="Y35" s="312">
        <v>0</v>
      </c>
      <c r="Z35" s="312">
        <v>0</v>
      </c>
      <c r="AA35" s="312">
        <v>0</v>
      </c>
      <c r="AB35" s="313">
        <v>0</v>
      </c>
      <c r="AC35" s="65"/>
      <c r="AD35" s="65"/>
      <c r="AE35" s="65"/>
      <c r="AF35" s="114"/>
      <c r="AG35" s="114"/>
      <c r="AH35" s="212"/>
      <c r="AI35" s="212"/>
      <c r="AJ35" s="212"/>
      <c r="AK35" s="212"/>
    </row>
    <row r="36" spans="1:37">
      <c r="A36" s="327" t="s">
        <v>78</v>
      </c>
      <c r="B36" s="311">
        <v>0</v>
      </c>
      <c r="C36" s="311">
        <v>0</v>
      </c>
      <c r="D36" s="311">
        <v>0</v>
      </c>
      <c r="E36" s="311">
        <v>0</v>
      </c>
      <c r="F36" s="311">
        <v>0</v>
      </c>
      <c r="G36" s="311">
        <v>0</v>
      </c>
      <c r="H36" s="311">
        <v>0</v>
      </c>
      <c r="I36" s="311">
        <v>0</v>
      </c>
      <c r="J36" s="311">
        <v>0</v>
      </c>
      <c r="K36" s="311">
        <v>0</v>
      </c>
      <c r="L36" s="311">
        <v>0</v>
      </c>
      <c r="M36" s="311">
        <v>0</v>
      </c>
      <c r="N36" s="311">
        <v>0</v>
      </c>
      <c r="O36" s="311">
        <v>0</v>
      </c>
      <c r="P36" s="311">
        <v>0</v>
      </c>
      <c r="Q36" s="311">
        <v>0</v>
      </c>
      <c r="R36" s="311">
        <v>0</v>
      </c>
      <c r="S36" s="311">
        <v>0</v>
      </c>
      <c r="T36" s="312">
        <v>0</v>
      </c>
      <c r="U36" s="312">
        <v>0</v>
      </c>
      <c r="V36" s="312">
        <v>0</v>
      </c>
      <c r="W36" s="312">
        <v>0</v>
      </c>
      <c r="X36" s="312">
        <v>0</v>
      </c>
      <c r="Y36" s="312">
        <v>0</v>
      </c>
      <c r="Z36" s="312">
        <v>0</v>
      </c>
      <c r="AA36" s="312">
        <v>0</v>
      </c>
      <c r="AB36" s="313">
        <v>0</v>
      </c>
      <c r="AC36" s="65"/>
      <c r="AD36" s="65"/>
      <c r="AE36" s="65"/>
      <c r="AF36" s="114"/>
      <c r="AG36" s="114"/>
      <c r="AH36" s="212"/>
      <c r="AI36" s="212"/>
      <c r="AJ36" s="212"/>
      <c r="AK36" s="212"/>
    </row>
    <row r="37" spans="1:37" s="35" customFormat="1">
      <c r="A37" s="327" t="s">
        <v>206</v>
      </c>
      <c r="B37" s="311"/>
      <c r="C37" s="311"/>
      <c r="D37" s="311"/>
      <c r="E37" s="311"/>
      <c r="F37" s="311"/>
      <c r="G37" s="311"/>
      <c r="H37" s="311"/>
      <c r="I37" s="311"/>
      <c r="J37" s="311"/>
      <c r="K37" s="311"/>
      <c r="L37" s="311"/>
      <c r="M37" s="311"/>
      <c r="N37" s="311"/>
      <c r="O37" s="311"/>
      <c r="P37" s="311"/>
      <c r="Q37" s="311"/>
      <c r="R37" s="311"/>
      <c r="S37" s="311"/>
      <c r="T37" s="312"/>
      <c r="U37" s="312"/>
      <c r="V37" s="312">
        <v>0</v>
      </c>
      <c r="W37" s="312">
        <v>0</v>
      </c>
      <c r="X37" s="312">
        <v>0</v>
      </c>
      <c r="Y37" s="312">
        <v>0</v>
      </c>
      <c r="Z37" s="312">
        <v>0</v>
      </c>
      <c r="AA37" s="312">
        <v>0</v>
      </c>
      <c r="AB37" s="313">
        <v>0</v>
      </c>
      <c r="AC37" s="97"/>
      <c r="AD37" s="97"/>
      <c r="AE37" s="97"/>
      <c r="AF37" s="115"/>
      <c r="AG37" s="115"/>
      <c r="AH37" s="212"/>
      <c r="AI37" s="212"/>
      <c r="AJ37" s="212"/>
      <c r="AK37" s="212"/>
    </row>
    <row r="38" spans="1:37">
      <c r="A38" s="327" t="s">
        <v>207</v>
      </c>
      <c r="B38" s="311"/>
      <c r="C38" s="311"/>
      <c r="D38" s="311"/>
      <c r="E38" s="311"/>
      <c r="F38" s="311"/>
      <c r="G38" s="311"/>
      <c r="H38" s="311"/>
      <c r="I38" s="311"/>
      <c r="J38" s="311"/>
      <c r="K38" s="311"/>
      <c r="L38" s="311"/>
      <c r="M38" s="311"/>
      <c r="N38" s="311"/>
      <c r="O38" s="311"/>
      <c r="P38" s="311"/>
      <c r="Q38" s="311"/>
      <c r="R38" s="311"/>
      <c r="S38" s="311"/>
      <c r="T38" s="312"/>
      <c r="U38" s="312"/>
      <c r="V38" s="312">
        <v>0</v>
      </c>
      <c r="W38" s="312">
        <v>0</v>
      </c>
      <c r="X38" s="312">
        <v>0</v>
      </c>
      <c r="Y38" s="312">
        <v>0</v>
      </c>
      <c r="Z38" s="312">
        <v>0</v>
      </c>
      <c r="AA38" s="312">
        <v>0</v>
      </c>
      <c r="AB38" s="313">
        <v>0</v>
      </c>
      <c r="AC38" s="65"/>
      <c r="AD38" s="65"/>
      <c r="AE38" s="65"/>
      <c r="AF38" s="114"/>
      <c r="AG38" s="114"/>
      <c r="AH38" s="212"/>
      <c r="AI38" s="212"/>
      <c r="AJ38" s="212"/>
      <c r="AK38" s="212"/>
    </row>
    <row r="39" spans="1:37">
      <c r="A39" s="326" t="s">
        <v>82</v>
      </c>
      <c r="B39" s="307">
        <v>20812972.102300067</v>
      </c>
      <c r="C39" s="307">
        <v>20998531.75096029</v>
      </c>
      <c r="D39" s="307">
        <v>21000082.420713708</v>
      </c>
      <c r="E39" s="307">
        <v>20799428.48029412</v>
      </c>
      <c r="F39" s="307">
        <v>20712971.750438891</v>
      </c>
      <c r="G39" s="307">
        <v>20772652.585110974</v>
      </c>
      <c r="H39" s="307">
        <v>20890931.424236469</v>
      </c>
      <c r="I39" s="307">
        <v>20684745.92458941</v>
      </c>
      <c r="J39" s="307">
        <v>20737384.753234569</v>
      </c>
      <c r="K39" s="307">
        <v>20652210.032500755</v>
      </c>
      <c r="L39" s="307">
        <v>20334271.213301469</v>
      </c>
      <c r="M39" s="307">
        <v>20718304.110019136</v>
      </c>
      <c r="N39" s="307">
        <v>20349265.236968998</v>
      </c>
      <c r="O39" s="307">
        <v>20742305.761040427</v>
      </c>
      <c r="P39" s="307">
        <v>20466185.807033058</v>
      </c>
      <c r="Q39" s="307">
        <v>20325206.392560534</v>
      </c>
      <c r="R39" s="307">
        <v>20451429.97687665</v>
      </c>
      <c r="S39" s="307">
        <v>20488977.865621056</v>
      </c>
      <c r="T39" s="308">
        <v>20530751.133947611</v>
      </c>
      <c r="U39" s="308">
        <v>20808157.270521116</v>
      </c>
      <c r="V39" s="308">
        <v>21173748.248008534</v>
      </c>
      <c r="W39" s="308">
        <v>21527803.799187265</v>
      </c>
      <c r="X39" s="308">
        <v>21483378.052464969</v>
      </c>
      <c r="Y39" s="308">
        <v>21109720.743572686</v>
      </c>
      <c r="Z39" s="308">
        <v>21255589.601308782</v>
      </c>
      <c r="AA39" s="308">
        <v>22364594.709887788</v>
      </c>
      <c r="AB39" s="309">
        <v>22245228.763151687</v>
      </c>
      <c r="AC39" s="65"/>
      <c r="AD39" s="65"/>
      <c r="AE39" s="65"/>
      <c r="AF39" s="114"/>
      <c r="AG39" s="114"/>
      <c r="AH39" s="212"/>
      <c r="AI39" s="212"/>
      <c r="AJ39" s="212"/>
      <c r="AK39" s="212"/>
    </row>
    <row r="40" spans="1:37">
      <c r="A40" s="327" t="s">
        <v>83</v>
      </c>
      <c r="B40" s="311">
        <v>4973054.7222027499</v>
      </c>
      <c r="C40" s="311">
        <v>5127078.8600280099</v>
      </c>
      <c r="D40" s="311">
        <v>5131229.2623808701</v>
      </c>
      <c r="E40" s="311">
        <v>4975822.0800208198</v>
      </c>
      <c r="F40" s="311">
        <v>5046316.1754512498</v>
      </c>
      <c r="G40" s="311">
        <v>5163388.8241383899</v>
      </c>
      <c r="H40" s="311">
        <v>5269759.54987521</v>
      </c>
      <c r="I40" s="311">
        <v>4974441.2497565802</v>
      </c>
      <c r="J40" s="311">
        <v>4967099.9036760302</v>
      </c>
      <c r="K40" s="311">
        <v>4969108.3736471096</v>
      </c>
      <c r="L40" s="311">
        <v>5094743.7165484298</v>
      </c>
      <c r="M40" s="311">
        <v>5202741.3430068307</v>
      </c>
      <c r="N40" s="311">
        <v>5117864.8554490991</v>
      </c>
      <c r="O40" s="311">
        <v>5298391.6037835404</v>
      </c>
      <c r="P40" s="311">
        <v>5336571.7358203502</v>
      </c>
      <c r="Q40" s="311">
        <v>5468366.1905298</v>
      </c>
      <c r="R40" s="311">
        <v>5599991.5611586105</v>
      </c>
      <c r="S40" s="311">
        <v>5599780.6886679195</v>
      </c>
      <c r="T40" s="312">
        <v>5672587.2836053604</v>
      </c>
      <c r="U40" s="312">
        <v>5723894.8979343101</v>
      </c>
      <c r="V40" s="312">
        <v>5730191.8507023705</v>
      </c>
      <c r="W40" s="312">
        <v>5737992.76955924</v>
      </c>
      <c r="X40" s="312">
        <v>5751503.1254140902</v>
      </c>
      <c r="Y40" s="312">
        <v>5873283.6773722107</v>
      </c>
      <c r="Z40" s="312">
        <v>5902849.1466187406</v>
      </c>
      <c r="AA40" s="312">
        <v>6852530.6790963905</v>
      </c>
      <c r="AB40" s="313">
        <v>6870787.3432872994</v>
      </c>
      <c r="AC40" s="65"/>
      <c r="AD40" s="65"/>
      <c r="AE40" s="65"/>
      <c r="AF40" s="114"/>
      <c r="AG40" s="114"/>
      <c r="AH40" s="212"/>
      <c r="AI40" s="212"/>
      <c r="AJ40" s="212"/>
      <c r="AK40" s="212"/>
    </row>
    <row r="41" spans="1:37">
      <c r="A41" s="327" t="s">
        <v>76</v>
      </c>
      <c r="B41" s="311">
        <v>15660450.977258082</v>
      </c>
      <c r="C41" s="311">
        <v>15689579.057396712</v>
      </c>
      <c r="D41" s="311">
        <v>15690182.324473279</v>
      </c>
      <c r="E41" s="311">
        <v>15640176.527346861</v>
      </c>
      <c r="F41" s="311">
        <v>15482943.890158528</v>
      </c>
      <c r="G41" s="311">
        <v>15413794.050503744</v>
      </c>
      <c r="H41" s="311">
        <v>15436974.096837811</v>
      </c>
      <c r="I41" s="311">
        <v>15515613.043402012</v>
      </c>
      <c r="J41" s="311">
        <v>15568371.186614081</v>
      </c>
      <c r="K41" s="311">
        <v>15483376.456242099</v>
      </c>
      <c r="L41" s="311">
        <v>15019861.181588469</v>
      </c>
      <c r="M41" s="311">
        <v>15301814.115352105</v>
      </c>
      <c r="N41" s="311">
        <v>15028926.734579377</v>
      </c>
      <c r="O41" s="311">
        <v>15238348.883372927</v>
      </c>
      <c r="P41" s="311">
        <v>14910086.937212156</v>
      </c>
      <c r="Q41" s="311">
        <v>14639433.287126044</v>
      </c>
      <c r="R41" s="311">
        <v>14625812.643587362</v>
      </c>
      <c r="S41" s="311">
        <v>14655583.536964172</v>
      </c>
      <c r="T41" s="312">
        <v>14611464.249985998</v>
      </c>
      <c r="U41" s="312">
        <v>14819572.542523963</v>
      </c>
      <c r="V41" s="312">
        <v>15176572.662923522</v>
      </c>
      <c r="W41" s="312">
        <v>15101360.148915332</v>
      </c>
      <c r="X41" s="312">
        <v>15028913.227312336</v>
      </c>
      <c r="Y41" s="312">
        <v>14553346.79060409</v>
      </c>
      <c r="Z41" s="312">
        <v>14678870.366318149</v>
      </c>
      <c r="AA41" s="312">
        <v>14844525.261031464</v>
      </c>
      <c r="AB41" s="313">
        <v>14676966.157472081</v>
      </c>
      <c r="AC41" s="65"/>
      <c r="AD41" s="65"/>
      <c r="AE41" s="65"/>
      <c r="AF41" s="114"/>
      <c r="AG41" s="114"/>
      <c r="AH41" s="212"/>
      <c r="AI41" s="212"/>
      <c r="AJ41" s="212"/>
      <c r="AK41" s="212"/>
    </row>
    <row r="42" spans="1:37">
      <c r="A42" s="327" t="s">
        <v>77</v>
      </c>
      <c r="B42" s="311">
        <v>141516.77438122997</v>
      </c>
      <c r="C42" s="311">
        <v>144391.53834057</v>
      </c>
      <c r="D42" s="311">
        <v>141847.72001756</v>
      </c>
      <c r="E42" s="311">
        <v>146463.30820344001</v>
      </c>
      <c r="F42" s="311">
        <v>146523.20540111</v>
      </c>
      <c r="G42" s="311">
        <v>156093.44237584001</v>
      </c>
      <c r="H42" s="311">
        <v>145456.41655844997</v>
      </c>
      <c r="I42" s="311">
        <v>156241.61111482</v>
      </c>
      <c r="J42" s="311">
        <v>163799.78457946001</v>
      </c>
      <c r="K42" s="311">
        <v>160798.77257654999</v>
      </c>
      <c r="L42" s="311">
        <v>179508.45405657002</v>
      </c>
      <c r="M42" s="311">
        <v>170456.99158085999</v>
      </c>
      <c r="N42" s="311">
        <v>161749.27948952001</v>
      </c>
      <c r="O42" s="311">
        <v>163859.41706295998</v>
      </c>
      <c r="P42" s="311">
        <v>178802.76654955</v>
      </c>
      <c r="Q42" s="311">
        <v>177778.85600768999</v>
      </c>
      <c r="R42" s="311">
        <v>184721.41566368003</v>
      </c>
      <c r="S42" s="311">
        <v>190837.52808896001</v>
      </c>
      <c r="T42" s="312">
        <v>205910.98557712007</v>
      </c>
      <c r="U42" s="312">
        <v>222713.11139716004</v>
      </c>
      <c r="V42" s="312">
        <v>223110.55540970998</v>
      </c>
      <c r="W42" s="312">
        <v>228730.17850335003</v>
      </c>
      <c r="X42" s="312">
        <v>229888.55650787003</v>
      </c>
      <c r="Y42" s="312">
        <v>227921.32125107001</v>
      </c>
      <c r="Z42" s="312">
        <v>234305.10705264003</v>
      </c>
      <c r="AA42" s="312">
        <v>240662.35346016998</v>
      </c>
      <c r="AB42" s="313">
        <v>272915.17076531</v>
      </c>
      <c r="AC42" s="65"/>
      <c r="AD42" s="65"/>
      <c r="AE42" s="65"/>
      <c r="AH42" s="212"/>
      <c r="AI42" s="212"/>
      <c r="AJ42" s="212"/>
      <c r="AK42" s="212"/>
    </row>
    <row r="43" spans="1:37">
      <c r="A43" s="327" t="s">
        <v>78</v>
      </c>
      <c r="B43" s="311">
        <v>37949.628457999999</v>
      </c>
      <c r="C43" s="311">
        <v>37482.295194999999</v>
      </c>
      <c r="D43" s="311">
        <v>36823.113841999999</v>
      </c>
      <c r="E43" s="311">
        <v>36966.564723000003</v>
      </c>
      <c r="F43" s="311">
        <v>37188.479427999999</v>
      </c>
      <c r="G43" s="311">
        <v>39376.268092999999</v>
      </c>
      <c r="H43" s="311">
        <v>38741.360965</v>
      </c>
      <c r="I43" s="311">
        <v>38450.020316000002</v>
      </c>
      <c r="J43" s="311">
        <v>38113.878364999997</v>
      </c>
      <c r="K43" s="311">
        <v>38926.430034999998</v>
      </c>
      <c r="L43" s="311">
        <v>40157.861107999997</v>
      </c>
      <c r="M43" s="311">
        <v>43291.660079339999</v>
      </c>
      <c r="N43" s="311">
        <v>40724.367450999998</v>
      </c>
      <c r="O43" s="311">
        <v>41705.856821000001</v>
      </c>
      <c r="P43" s="311">
        <v>40724.367450999998</v>
      </c>
      <c r="Q43" s="311">
        <v>39628.058897000003</v>
      </c>
      <c r="R43" s="311">
        <v>40904.356466999998</v>
      </c>
      <c r="S43" s="311">
        <v>42776.111900000004</v>
      </c>
      <c r="T43" s="312">
        <v>40788.614779130003</v>
      </c>
      <c r="U43" s="312">
        <v>41976.718665679989</v>
      </c>
      <c r="V43" s="312">
        <v>43873.178972930007</v>
      </c>
      <c r="W43" s="312">
        <v>44564.65539425001</v>
      </c>
      <c r="X43" s="312">
        <v>45508.485607980001</v>
      </c>
      <c r="Y43" s="312">
        <v>45962.29147027999</v>
      </c>
      <c r="Z43" s="312">
        <v>44302.041829870002</v>
      </c>
      <c r="AA43" s="312">
        <v>43188.174426900005</v>
      </c>
      <c r="AB43" s="313">
        <v>40871.849754129995</v>
      </c>
      <c r="AC43" s="65"/>
      <c r="AD43" s="65"/>
      <c r="AE43" s="65"/>
      <c r="AH43" s="212"/>
      <c r="AI43" s="212"/>
      <c r="AJ43" s="212"/>
      <c r="AK43" s="212"/>
    </row>
    <row r="44" spans="1:37">
      <c r="A44" s="327" t="s">
        <v>206</v>
      </c>
      <c r="B44" s="311"/>
      <c r="C44" s="311"/>
      <c r="D44" s="311"/>
      <c r="E44" s="311"/>
      <c r="F44" s="311"/>
      <c r="G44" s="311"/>
      <c r="H44" s="311"/>
      <c r="I44" s="311"/>
      <c r="J44" s="311"/>
      <c r="K44" s="311"/>
      <c r="L44" s="311"/>
      <c r="M44" s="311"/>
      <c r="N44" s="311"/>
      <c r="O44" s="311"/>
      <c r="P44" s="311"/>
      <c r="Q44" s="311"/>
      <c r="R44" s="311"/>
      <c r="S44" s="311"/>
      <c r="T44" s="312"/>
      <c r="U44" s="312"/>
      <c r="V44" s="312">
        <v>177377.91612961999</v>
      </c>
      <c r="W44" s="312">
        <v>181112.79795348999</v>
      </c>
      <c r="X44" s="312">
        <v>175875.75446021999</v>
      </c>
      <c r="Y44" s="312">
        <v>169456.78930172001</v>
      </c>
      <c r="Z44" s="312">
        <v>147385.39881908998</v>
      </c>
      <c r="AA44" s="312">
        <v>145020.25576022998</v>
      </c>
      <c r="AB44" s="313">
        <v>145020.25576022998</v>
      </c>
      <c r="AC44" s="65"/>
      <c r="AD44" s="65"/>
      <c r="AE44" s="65"/>
      <c r="AH44" s="212"/>
      <c r="AI44" s="212"/>
      <c r="AJ44" s="212"/>
      <c r="AK44" s="212"/>
    </row>
    <row r="45" spans="1:37">
      <c r="A45" s="327" t="s">
        <v>207</v>
      </c>
      <c r="B45" s="311"/>
      <c r="C45" s="311"/>
      <c r="D45" s="311"/>
      <c r="E45" s="311"/>
      <c r="F45" s="311"/>
      <c r="G45" s="311"/>
      <c r="H45" s="311"/>
      <c r="I45" s="311"/>
      <c r="J45" s="311"/>
      <c r="K45" s="311"/>
      <c r="L45" s="311"/>
      <c r="M45" s="311"/>
      <c r="N45" s="311"/>
      <c r="O45" s="311"/>
      <c r="P45" s="311"/>
      <c r="Q45" s="311"/>
      <c r="R45" s="311"/>
      <c r="S45" s="311"/>
      <c r="T45" s="312"/>
      <c r="U45" s="312"/>
      <c r="V45" s="312">
        <v>229580.86785426279</v>
      </c>
      <c r="W45" s="312">
        <v>234043.2488616067</v>
      </c>
      <c r="X45" s="312">
        <v>251688.90316247253</v>
      </c>
      <c r="Y45" s="312">
        <v>239749.87357331408</v>
      </c>
      <c r="Z45" s="312">
        <v>247877.54067029402</v>
      </c>
      <c r="AA45" s="312">
        <v>238667.98611263675</v>
      </c>
      <c r="AB45" s="313">
        <v>238667.98611263675</v>
      </c>
      <c r="AC45" s="65"/>
      <c r="AD45" s="65"/>
      <c r="AE45" s="65"/>
      <c r="AH45" s="212"/>
      <c r="AI45" s="212"/>
      <c r="AJ45" s="212"/>
      <c r="AK45" s="212"/>
    </row>
    <row r="46" spans="1:37">
      <c r="AC46" s="65"/>
      <c r="AD46" s="65"/>
      <c r="AE46" s="65"/>
      <c r="AH46" s="212"/>
      <c r="AI46" s="212"/>
      <c r="AJ46" s="212"/>
      <c r="AK46" s="212"/>
    </row>
    <row r="47" spans="1:37">
      <c r="AC47" s="65"/>
      <c r="AD47" s="65"/>
      <c r="AE47" s="65"/>
      <c r="AH47" s="212"/>
      <c r="AI47" s="212"/>
      <c r="AJ47" s="212"/>
      <c r="AK47" s="212"/>
    </row>
    <row r="48" spans="1:37">
      <c r="AC48" s="65"/>
      <c r="AD48" s="65"/>
      <c r="AE48" s="65"/>
      <c r="AH48" s="212"/>
      <c r="AI48" s="212"/>
      <c r="AJ48" s="212"/>
      <c r="AK48" s="212"/>
    </row>
    <row r="49" spans="1:37">
      <c r="AC49" s="65"/>
      <c r="AD49" s="65"/>
      <c r="AE49" s="65"/>
      <c r="AH49" s="212"/>
      <c r="AI49" s="212"/>
      <c r="AJ49" s="212"/>
      <c r="AK49" s="212"/>
    </row>
    <row r="50" spans="1:37">
      <c r="AC50" s="65"/>
      <c r="AD50" s="65"/>
      <c r="AE50" s="65"/>
      <c r="AH50" s="212"/>
      <c r="AI50" s="212"/>
      <c r="AJ50" s="212"/>
      <c r="AK50" s="212"/>
    </row>
    <row r="51" spans="1:37">
      <c r="AC51" s="65"/>
      <c r="AD51" s="65"/>
      <c r="AE51" s="65"/>
      <c r="AH51" s="212"/>
      <c r="AI51" s="212"/>
      <c r="AJ51" s="212"/>
      <c r="AK51" s="212"/>
    </row>
    <row r="52" spans="1:37">
      <c r="AC52" s="65"/>
      <c r="AD52" s="65"/>
      <c r="AE52" s="65"/>
      <c r="AH52" s="212"/>
      <c r="AI52" s="212"/>
      <c r="AJ52" s="212"/>
      <c r="AK52" s="212"/>
    </row>
    <row r="53" spans="1:37">
      <c r="AC53" s="65"/>
      <c r="AD53" s="65"/>
      <c r="AE53" s="65"/>
      <c r="AH53" s="212"/>
      <c r="AI53" s="212"/>
      <c r="AJ53" s="212"/>
      <c r="AK53" s="212"/>
    </row>
    <row r="54" spans="1:37">
      <c r="A54" s="52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3"/>
      <c r="U54" s="53"/>
      <c r="V54" s="53"/>
      <c r="W54" s="53"/>
      <c r="X54" s="53"/>
      <c r="Y54" s="53"/>
      <c r="Z54" s="51"/>
      <c r="AA54" s="51"/>
      <c r="AB54" s="51"/>
      <c r="AC54" s="65"/>
      <c r="AD54" s="65"/>
      <c r="AE54" s="65"/>
      <c r="AH54" s="212"/>
      <c r="AI54" s="212"/>
      <c r="AJ54" s="212"/>
      <c r="AK54" s="212"/>
    </row>
    <row r="55" spans="1:37">
      <c r="A55" s="52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3"/>
      <c r="U55" s="53"/>
      <c r="V55" s="53"/>
      <c r="W55" s="53"/>
      <c r="X55" s="53"/>
      <c r="Y55" s="53"/>
      <c r="Z55" s="51"/>
      <c r="AA55" s="51"/>
      <c r="AB55" s="51"/>
      <c r="AC55" s="65"/>
      <c r="AD55" s="65"/>
      <c r="AE55" s="65"/>
      <c r="AH55" s="212"/>
      <c r="AI55" s="212"/>
      <c r="AJ55" s="212"/>
      <c r="AK55" s="212"/>
    </row>
    <row r="56" spans="1:37">
      <c r="AH56" s="212"/>
      <c r="AI56" s="212"/>
      <c r="AJ56" s="212"/>
      <c r="AK56" s="212"/>
    </row>
    <row r="57" spans="1:37">
      <c r="AH57" s="212"/>
      <c r="AI57" s="212"/>
      <c r="AJ57" s="212"/>
      <c r="AK57" s="212"/>
    </row>
    <row r="58" spans="1:37">
      <c r="AH58" s="212"/>
      <c r="AI58" s="212"/>
      <c r="AJ58" s="212"/>
      <c r="AK58" s="212"/>
    </row>
    <row r="59" spans="1:37">
      <c r="AH59" s="212"/>
      <c r="AI59" s="212"/>
      <c r="AJ59" s="212"/>
      <c r="AK59" s="212"/>
    </row>
    <row r="60" spans="1:37">
      <c r="AH60" s="212"/>
      <c r="AI60" s="212"/>
      <c r="AJ60" s="212"/>
      <c r="AK60" s="212"/>
    </row>
    <row r="61" spans="1:37">
      <c r="AH61" s="212"/>
      <c r="AI61" s="212"/>
      <c r="AJ61" s="212"/>
      <c r="AK61" s="212"/>
    </row>
    <row r="62" spans="1:37">
      <c r="AH62" s="212"/>
      <c r="AI62" s="212"/>
      <c r="AJ62" s="212"/>
      <c r="AK62" s="212"/>
    </row>
    <row r="63" spans="1:37">
      <c r="AH63" s="212"/>
      <c r="AI63" s="212"/>
      <c r="AJ63" s="212"/>
      <c r="AK63" s="212"/>
    </row>
    <row r="64" spans="1:37">
      <c r="AH64" s="212"/>
      <c r="AI64" s="212"/>
      <c r="AJ64" s="212"/>
      <c r="AK64" s="212"/>
    </row>
    <row r="65" spans="34:37">
      <c r="AH65" s="212"/>
      <c r="AI65" s="212"/>
      <c r="AJ65" s="212"/>
      <c r="AK65" s="212"/>
    </row>
    <row r="66" spans="34:37">
      <c r="AH66" s="212"/>
      <c r="AI66" s="212"/>
      <c r="AJ66" s="212"/>
      <c r="AK66" s="212"/>
    </row>
    <row r="67" spans="34:37">
      <c r="AH67" s="212"/>
      <c r="AI67" s="212"/>
      <c r="AJ67" s="212"/>
      <c r="AK67" s="212"/>
    </row>
    <row r="68" spans="34:37">
      <c r="AH68" s="212"/>
      <c r="AI68" s="212"/>
      <c r="AJ68" s="212"/>
      <c r="AK68" s="212"/>
    </row>
    <row r="69" spans="34:37">
      <c r="AH69" s="212"/>
      <c r="AI69" s="212"/>
      <c r="AJ69" s="212"/>
      <c r="AK69" s="212"/>
    </row>
    <row r="70" spans="34:37">
      <c r="AH70" s="212"/>
      <c r="AI70" s="212"/>
      <c r="AJ70" s="212"/>
      <c r="AK70" s="212"/>
    </row>
    <row r="71" spans="34:37">
      <c r="AH71" s="212"/>
      <c r="AI71" s="212"/>
      <c r="AJ71" s="212"/>
      <c r="AK71" s="212"/>
    </row>
    <row r="72" spans="34:37">
      <c r="AH72" s="212"/>
      <c r="AI72" s="212"/>
      <c r="AJ72" s="212"/>
      <c r="AK72" s="212"/>
    </row>
    <row r="73" spans="34:37">
      <c r="AH73" s="212"/>
      <c r="AI73" s="212"/>
      <c r="AJ73" s="212"/>
      <c r="AK73" s="212"/>
    </row>
    <row r="83" spans="1:7">
      <c r="A83"/>
      <c r="B83"/>
      <c r="C83"/>
      <c r="D83"/>
      <c r="E83"/>
      <c r="F83"/>
      <c r="G83"/>
    </row>
    <row r="84" spans="1:7">
      <c r="A84"/>
      <c r="B84"/>
      <c r="C84"/>
      <c r="D84"/>
      <c r="E84"/>
      <c r="F84"/>
      <c r="G84"/>
    </row>
    <row r="85" spans="1:7">
      <c r="A85"/>
      <c r="B85"/>
      <c r="C85"/>
      <c r="D85"/>
      <c r="E85"/>
      <c r="F85"/>
      <c r="G85"/>
    </row>
    <row r="86" spans="1:7">
      <c r="A86"/>
      <c r="B86"/>
      <c r="C86"/>
      <c r="D86"/>
      <c r="E86"/>
      <c r="F86"/>
      <c r="G86"/>
    </row>
    <row r="87" spans="1:7">
      <c r="A87"/>
      <c r="B87"/>
      <c r="C87"/>
      <c r="D87"/>
      <c r="E87"/>
      <c r="F87"/>
      <c r="G87"/>
    </row>
    <row r="88" spans="1:7">
      <c r="A88"/>
      <c r="B88"/>
      <c r="C88"/>
      <c r="D88"/>
      <c r="E88"/>
      <c r="F88"/>
      <c r="G88"/>
    </row>
    <row r="89" spans="1:7">
      <c r="A89"/>
      <c r="B89"/>
      <c r="C89"/>
      <c r="D89"/>
      <c r="E89"/>
      <c r="F89"/>
      <c r="G89"/>
    </row>
    <row r="90" spans="1:7">
      <c r="A90"/>
      <c r="B90"/>
      <c r="C90"/>
      <c r="D90"/>
      <c r="E90"/>
      <c r="F90"/>
      <c r="G90"/>
    </row>
    <row r="91" spans="1:7">
      <c r="A91"/>
      <c r="B91"/>
      <c r="C91"/>
      <c r="D91"/>
      <c r="E91"/>
      <c r="F91"/>
      <c r="G91"/>
    </row>
    <row r="92" spans="1:7">
      <c r="A92"/>
      <c r="B92"/>
      <c r="C92"/>
      <c r="D92"/>
      <c r="E92"/>
      <c r="F92"/>
      <c r="G92"/>
    </row>
    <row r="93" spans="1:7">
      <c r="A93"/>
      <c r="B93"/>
      <c r="C93"/>
      <c r="D93"/>
      <c r="E93"/>
      <c r="F93"/>
      <c r="G93"/>
    </row>
    <row r="94" spans="1:7">
      <c r="A94"/>
      <c r="B94"/>
      <c r="C94"/>
      <c r="D94"/>
      <c r="E94"/>
      <c r="F94"/>
      <c r="G94"/>
    </row>
    <row r="95" spans="1:7">
      <c r="A95"/>
      <c r="B95"/>
      <c r="C95"/>
      <c r="D95"/>
      <c r="E95"/>
      <c r="F95"/>
      <c r="G95"/>
    </row>
    <row r="96" spans="1:7">
      <c r="A96"/>
      <c r="B96"/>
      <c r="C96"/>
      <c r="D96"/>
      <c r="E96"/>
      <c r="F96"/>
      <c r="G96"/>
    </row>
    <row r="97" spans="1:7">
      <c r="A97"/>
      <c r="B97"/>
      <c r="C97"/>
      <c r="D97"/>
      <c r="E97"/>
      <c r="F97"/>
      <c r="G97"/>
    </row>
    <row r="98" spans="1:7">
      <c r="A98"/>
      <c r="B98"/>
      <c r="C98"/>
      <c r="D98"/>
      <c r="E98"/>
      <c r="F98"/>
      <c r="G98"/>
    </row>
    <row r="99" spans="1:7">
      <c r="A99"/>
      <c r="B99"/>
      <c r="C99"/>
      <c r="D99"/>
      <c r="E99"/>
      <c r="F99"/>
      <c r="G99"/>
    </row>
    <row r="100" spans="1:7">
      <c r="A100"/>
      <c r="B100"/>
      <c r="C100"/>
      <c r="D100"/>
      <c r="E100"/>
      <c r="F100"/>
      <c r="G100"/>
    </row>
    <row r="101" spans="1:7">
      <c r="A101"/>
      <c r="B101"/>
      <c r="C101"/>
      <c r="D101"/>
      <c r="E101"/>
      <c r="F101"/>
      <c r="G101"/>
    </row>
    <row r="102" spans="1:7">
      <c r="A102"/>
      <c r="B102"/>
      <c r="C102"/>
      <c r="D102"/>
      <c r="E102"/>
      <c r="F102"/>
      <c r="G102"/>
    </row>
    <row r="103" spans="1:7">
      <c r="A103"/>
      <c r="B103"/>
      <c r="C103"/>
      <c r="D103"/>
      <c r="E103"/>
      <c r="F103"/>
      <c r="G103"/>
    </row>
    <row r="104" spans="1:7">
      <c r="A104"/>
      <c r="B104"/>
      <c r="C104"/>
      <c r="D104"/>
      <c r="E104"/>
      <c r="F104"/>
      <c r="G104"/>
    </row>
    <row r="105" spans="1:7">
      <c r="A105"/>
      <c r="B105"/>
      <c r="C105"/>
      <c r="D105"/>
      <c r="E105"/>
      <c r="F105"/>
      <c r="G105"/>
    </row>
    <row r="106" spans="1:7">
      <c r="A106"/>
      <c r="B106"/>
      <c r="C106"/>
      <c r="D106"/>
      <c r="E106"/>
      <c r="F106"/>
      <c r="G106"/>
    </row>
    <row r="107" spans="1:7">
      <c r="A107"/>
      <c r="B107"/>
      <c r="C107"/>
      <c r="D107"/>
      <c r="E107"/>
      <c r="F107"/>
      <c r="G107"/>
    </row>
    <row r="108" spans="1:7">
      <c r="A108"/>
      <c r="B108"/>
      <c r="C108"/>
      <c r="D108"/>
      <c r="E108"/>
      <c r="F108"/>
      <c r="G108"/>
    </row>
    <row r="109" spans="1:7">
      <c r="A109"/>
      <c r="B109"/>
      <c r="C109"/>
      <c r="D109"/>
      <c r="E109"/>
      <c r="F109"/>
      <c r="G109"/>
    </row>
    <row r="110" spans="1:7">
      <c r="A110"/>
      <c r="B110"/>
      <c r="C110"/>
      <c r="D110"/>
      <c r="E110"/>
      <c r="F110"/>
      <c r="G110"/>
    </row>
    <row r="111" spans="1:7">
      <c r="A111"/>
      <c r="B111"/>
      <c r="C111"/>
      <c r="D111"/>
      <c r="E111"/>
      <c r="F111"/>
      <c r="G111"/>
    </row>
    <row r="112" spans="1:7">
      <c r="A112"/>
      <c r="B112"/>
      <c r="C112"/>
      <c r="D112"/>
      <c r="E112"/>
      <c r="F112"/>
      <c r="G112"/>
    </row>
  </sheetData>
  <mergeCells count="1">
    <mergeCell ref="A2:C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73"/>
  <sheetViews>
    <sheetView tabSelected="1" workbookViewId="0">
      <selection activeCell="O6" sqref="O6"/>
    </sheetView>
  </sheetViews>
  <sheetFormatPr defaultRowHeight="15"/>
  <cols>
    <col min="1" max="1" width="23.42578125" customWidth="1"/>
    <col min="2" max="2" width="15.140625" customWidth="1"/>
    <col min="3" max="3" width="10.5703125" customWidth="1"/>
    <col min="4" max="4" width="11.5703125" bestFit="1" customWidth="1"/>
    <col min="5" max="5" width="15" customWidth="1"/>
    <col min="6" max="6" width="9.28515625" bestFit="1" customWidth="1"/>
    <col min="7" max="9" width="9.28515625" customWidth="1"/>
    <col min="10" max="10" width="9.28515625" bestFit="1" customWidth="1"/>
    <col min="11" max="11" width="9.28515625" customWidth="1"/>
    <col min="12" max="16" width="9.28515625" bestFit="1" customWidth="1"/>
  </cols>
  <sheetData>
    <row r="1" spans="1:21" ht="24" thickBot="1">
      <c r="A1" s="2" t="s">
        <v>224</v>
      </c>
    </row>
    <row r="2" spans="1:21" ht="45.75" thickBot="1">
      <c r="D2" s="44" t="s">
        <v>36</v>
      </c>
      <c r="E2" s="43" t="s">
        <v>52</v>
      </c>
      <c r="F2" s="87" t="s">
        <v>55</v>
      </c>
      <c r="G2" s="87" t="s">
        <v>84</v>
      </c>
      <c r="H2" s="87" t="s">
        <v>96</v>
      </c>
      <c r="I2" s="87" t="s">
        <v>105</v>
      </c>
      <c r="J2" s="87" t="s">
        <v>138</v>
      </c>
      <c r="K2" s="87" t="s">
        <v>178</v>
      </c>
      <c r="L2" s="87" t="s">
        <v>212</v>
      </c>
      <c r="M2" s="92" t="s">
        <v>53</v>
      </c>
      <c r="N2" s="92" t="s">
        <v>109</v>
      </c>
    </row>
    <row r="3" spans="1:21" ht="19.5" thickBot="1">
      <c r="A3" s="465" t="s">
        <v>31</v>
      </c>
      <c r="B3" s="466"/>
      <c r="C3" s="467"/>
      <c r="D3" s="45">
        <v>174</v>
      </c>
      <c r="E3" s="37">
        <v>161</v>
      </c>
      <c r="F3" s="88">
        <v>197</v>
      </c>
      <c r="G3" s="89">
        <v>188</v>
      </c>
      <c r="H3" s="89">
        <v>210</v>
      </c>
      <c r="I3" s="91">
        <f>E35</f>
        <v>210</v>
      </c>
      <c r="J3" s="107">
        <f>E52</f>
        <v>213</v>
      </c>
      <c r="K3" s="107">
        <v>201</v>
      </c>
      <c r="L3" s="294">
        <v>193</v>
      </c>
      <c r="M3" s="93">
        <f>(L3-K3)/K3*100</f>
        <v>-3.9800995024875623</v>
      </c>
      <c r="N3" s="94">
        <f>(L3-H3)/H3*100</f>
        <v>-8.0952380952380949</v>
      </c>
    </row>
    <row r="4" spans="1:21" ht="19.5" thickBot="1">
      <c r="A4" s="468" t="s">
        <v>32</v>
      </c>
      <c r="B4" s="469"/>
      <c r="C4" s="470"/>
      <c r="D4" s="46">
        <v>20483</v>
      </c>
      <c r="E4" s="38">
        <v>19826</v>
      </c>
      <c r="F4" s="88">
        <v>20420</v>
      </c>
      <c r="G4" s="89">
        <v>16568</v>
      </c>
      <c r="H4" s="89">
        <v>16941</v>
      </c>
      <c r="I4" s="90">
        <f>E45</f>
        <v>17144</v>
      </c>
      <c r="J4" s="107">
        <f t="shared" ref="J4:J6" si="0">E53</f>
        <v>17729</v>
      </c>
      <c r="K4" s="107">
        <v>18119</v>
      </c>
      <c r="L4" s="294">
        <v>18018</v>
      </c>
      <c r="M4" s="93">
        <f t="shared" ref="M4:M7" si="1">(L4-K4)/K4*100</f>
        <v>-0.55742590650698165</v>
      </c>
      <c r="N4" s="94">
        <f t="shared" ref="N4:N7" si="2">(L4-H4)/H4*100</f>
        <v>6.3573578891446783</v>
      </c>
    </row>
    <row r="5" spans="1:21" ht="19.5" thickBot="1">
      <c r="A5" s="468" t="s">
        <v>33</v>
      </c>
      <c r="B5" s="469"/>
      <c r="C5" s="470"/>
      <c r="D5" s="46">
        <v>36202</v>
      </c>
      <c r="E5" s="38">
        <v>33783</v>
      </c>
      <c r="F5" s="88">
        <v>35191</v>
      </c>
      <c r="G5" s="89">
        <v>41338</v>
      </c>
      <c r="H5" s="89">
        <v>40444</v>
      </c>
      <c r="I5" s="90">
        <f>E46</f>
        <v>40549</v>
      </c>
      <c r="J5" s="107">
        <f t="shared" si="0"/>
        <v>40395</v>
      </c>
      <c r="K5" s="107">
        <v>41111</v>
      </c>
      <c r="L5" s="294">
        <v>40571</v>
      </c>
      <c r="M5" s="93">
        <f t="shared" si="1"/>
        <v>-1.3135170635596314</v>
      </c>
      <c r="N5" s="94">
        <f t="shared" si="2"/>
        <v>0.3140144397191178</v>
      </c>
    </row>
    <row r="6" spans="1:21" ht="19.5" thickBot="1">
      <c r="A6" s="471" t="s">
        <v>34</v>
      </c>
      <c r="B6" s="472"/>
      <c r="C6" s="473"/>
      <c r="D6" s="47">
        <v>20237</v>
      </c>
      <c r="E6" s="41">
        <v>21837</v>
      </c>
      <c r="F6" s="88">
        <v>27032</v>
      </c>
      <c r="G6" s="89">
        <v>32359</v>
      </c>
      <c r="H6" s="89">
        <v>32013</v>
      </c>
      <c r="I6" s="90">
        <f>E47</f>
        <v>43955</v>
      </c>
      <c r="J6" s="107">
        <f t="shared" si="0"/>
        <v>44484</v>
      </c>
      <c r="K6" s="107">
        <v>45238</v>
      </c>
      <c r="L6" s="294">
        <v>46235</v>
      </c>
      <c r="M6" s="93">
        <f t="shared" si="1"/>
        <v>2.2038993766302668</v>
      </c>
      <c r="N6" s="94">
        <f t="shared" si="2"/>
        <v>44.425702058538718</v>
      </c>
    </row>
    <row r="7" spans="1:21" ht="19.5" thickBot="1">
      <c r="A7" s="474" t="s">
        <v>35</v>
      </c>
      <c r="B7" s="475"/>
      <c r="C7" s="476"/>
      <c r="D7" s="48">
        <f>SUM(D3:D6)</f>
        <v>77096</v>
      </c>
      <c r="E7" s="42">
        <v>75607</v>
      </c>
      <c r="F7" s="48">
        <f>SUM(F3:F6)</f>
        <v>82840</v>
      </c>
      <c r="G7" s="48">
        <f>SUM(G3:G6)</f>
        <v>90453</v>
      </c>
      <c r="H7" s="48">
        <v>89608</v>
      </c>
      <c r="I7" s="48">
        <f>SUM(I3:I6)</f>
        <v>101858</v>
      </c>
      <c r="J7" s="48">
        <f>SUM(J3:J6)</f>
        <v>102821</v>
      </c>
      <c r="K7" s="48">
        <v>104669</v>
      </c>
      <c r="L7" s="295">
        <v>105017</v>
      </c>
      <c r="M7" s="93">
        <f t="shared" si="1"/>
        <v>0.33247666453295627</v>
      </c>
      <c r="N7" s="94">
        <f t="shared" si="2"/>
        <v>17.196009284885278</v>
      </c>
    </row>
    <row r="9" spans="1:21">
      <c r="A9" s="10" t="s">
        <v>38</v>
      </c>
      <c r="B9" s="10" t="s">
        <v>54</v>
      </c>
      <c r="C9" s="11" t="s">
        <v>39</v>
      </c>
      <c r="D9" s="11" t="s">
        <v>40</v>
      </c>
      <c r="E9" s="11" t="s">
        <v>41</v>
      </c>
      <c r="F9" s="11" t="s">
        <v>42</v>
      </c>
      <c r="G9" s="11" t="s">
        <v>43</v>
      </c>
      <c r="H9" s="11" t="s">
        <v>44</v>
      </c>
      <c r="I9" s="11" t="s">
        <v>45</v>
      </c>
      <c r="J9" s="11" t="s">
        <v>46</v>
      </c>
      <c r="K9" s="11" t="s">
        <v>47</v>
      </c>
      <c r="L9" s="12" t="s">
        <v>48</v>
      </c>
      <c r="M9" s="15" t="s">
        <v>36</v>
      </c>
      <c r="N9" s="15" t="s">
        <v>52</v>
      </c>
      <c r="O9" s="15" t="s">
        <v>55</v>
      </c>
      <c r="P9" s="15" t="s">
        <v>84</v>
      </c>
      <c r="Q9" s="15" t="s">
        <v>96</v>
      </c>
      <c r="R9" s="15" t="s">
        <v>105</v>
      </c>
      <c r="S9" s="15" t="s">
        <v>138</v>
      </c>
      <c r="T9" s="15" t="s">
        <v>178</v>
      </c>
      <c r="U9" s="15" t="s">
        <v>212</v>
      </c>
    </row>
    <row r="10" spans="1:21">
      <c r="A10" s="13" t="s">
        <v>49</v>
      </c>
      <c r="B10" s="14">
        <v>70960</v>
      </c>
      <c r="C10" s="14">
        <v>80950</v>
      </c>
      <c r="D10" s="14">
        <v>80865</v>
      </c>
      <c r="E10" s="14">
        <v>84358</v>
      </c>
      <c r="F10" s="14">
        <v>83898</v>
      </c>
      <c r="G10" s="14">
        <v>76471</v>
      </c>
      <c r="H10" s="14">
        <v>81682</v>
      </c>
      <c r="I10" s="14">
        <v>79418</v>
      </c>
      <c r="J10" s="14">
        <v>81122</v>
      </c>
      <c r="K10" s="14">
        <v>78563</v>
      </c>
      <c r="L10" s="14">
        <v>82470</v>
      </c>
      <c r="M10" s="14">
        <f t="shared" ref="M10:T10" si="3">D7</f>
        <v>77096</v>
      </c>
      <c r="N10" s="14">
        <f t="shared" si="3"/>
        <v>75607</v>
      </c>
      <c r="O10" s="95">
        <f t="shared" si="3"/>
        <v>82840</v>
      </c>
      <c r="P10" s="95">
        <f t="shared" si="3"/>
        <v>90453</v>
      </c>
      <c r="Q10" s="95">
        <f t="shared" si="3"/>
        <v>89608</v>
      </c>
      <c r="R10" s="95">
        <f t="shared" si="3"/>
        <v>101858</v>
      </c>
      <c r="S10" s="113">
        <f t="shared" si="3"/>
        <v>102821</v>
      </c>
      <c r="T10" s="113">
        <f t="shared" si="3"/>
        <v>104669</v>
      </c>
      <c r="U10" s="113">
        <f>E73</f>
        <v>105017</v>
      </c>
    </row>
    <row r="11" spans="1:21">
      <c r="A11" s="13" t="s">
        <v>53</v>
      </c>
      <c r="B11" s="13"/>
      <c r="C11" s="39">
        <f>(C10-B10)/B10*100</f>
        <v>14.078354002254793</v>
      </c>
      <c r="D11" s="39">
        <f t="shared" ref="D11:F11" si="4">(D10-C10)/C10*100</f>
        <v>-0.10500308832612724</v>
      </c>
      <c r="E11" s="39">
        <f t="shared" si="4"/>
        <v>4.3195449205465897</v>
      </c>
      <c r="F11" s="39">
        <f t="shared" si="4"/>
        <v>-0.54529505204011475</v>
      </c>
      <c r="G11" s="39">
        <f t="shared" ref="G11:M11" si="5">(G10-F10)/F10*100</f>
        <v>-8.8524160289875802</v>
      </c>
      <c r="H11" s="39">
        <f t="shared" si="5"/>
        <v>6.8143479227419546</v>
      </c>
      <c r="I11" s="39">
        <f t="shared" si="5"/>
        <v>-2.7717244925442568</v>
      </c>
      <c r="J11" s="39">
        <f t="shared" si="5"/>
        <v>2.1456093077136162</v>
      </c>
      <c r="K11" s="39">
        <f t="shared" si="5"/>
        <v>-3.1545080249500748</v>
      </c>
      <c r="L11" s="39">
        <f t="shared" si="5"/>
        <v>4.9730789302852489</v>
      </c>
      <c r="M11" s="39">
        <f t="shared" si="5"/>
        <v>-6.5163089608342428</v>
      </c>
      <c r="N11" s="39">
        <f t="shared" ref="N11:U11" si="6">(N10-M10)/M10*100</f>
        <v>-1.9313583065269275</v>
      </c>
      <c r="O11" s="96">
        <f t="shared" si="6"/>
        <v>9.566574523522954</v>
      </c>
      <c r="P11" s="96">
        <f t="shared" si="6"/>
        <v>9.1900048285852236</v>
      </c>
      <c r="Q11" s="96">
        <f t="shared" si="6"/>
        <v>-0.93418681525211988</v>
      </c>
      <c r="R11" s="96">
        <f t="shared" si="6"/>
        <v>13.67065440585662</v>
      </c>
      <c r="S11" s="96">
        <f t="shared" si="6"/>
        <v>0.94543383926642965</v>
      </c>
      <c r="T11" s="96">
        <f t="shared" si="6"/>
        <v>1.7972982172902423</v>
      </c>
      <c r="U11" s="96">
        <f t="shared" si="6"/>
        <v>0.33247666453295627</v>
      </c>
    </row>
    <row r="13" spans="1:21">
      <c r="A13" s="66" t="s">
        <v>104</v>
      </c>
      <c r="B13" s="62"/>
      <c r="C13" s="62"/>
      <c r="D13" s="62"/>
      <c r="E13" s="62"/>
    </row>
    <row r="14" spans="1:21">
      <c r="A14" s="66"/>
      <c r="B14" s="62"/>
      <c r="C14" s="62"/>
      <c r="D14" s="62"/>
      <c r="E14" s="62"/>
    </row>
    <row r="15" spans="1:21" ht="15.75">
      <c r="A15" s="72" t="s">
        <v>208</v>
      </c>
      <c r="B15" s="73"/>
      <c r="C15" s="73"/>
      <c r="D15" s="73"/>
      <c r="E15" s="74"/>
    </row>
    <row r="16" spans="1:21" ht="15.75">
      <c r="A16" s="74"/>
      <c r="B16" s="74"/>
      <c r="C16" s="74"/>
      <c r="D16" s="74"/>
      <c r="E16" s="74"/>
    </row>
    <row r="17" spans="1:5" ht="15.75">
      <c r="A17" s="75"/>
      <c r="B17" s="76" t="s">
        <v>99</v>
      </c>
      <c r="C17" s="76" t="s">
        <v>100</v>
      </c>
      <c r="D17" s="76" t="s">
        <v>101</v>
      </c>
      <c r="E17" s="77" t="s">
        <v>106</v>
      </c>
    </row>
    <row r="18" spans="1:5" ht="15.75">
      <c r="A18" s="75" t="s">
        <v>31</v>
      </c>
      <c r="B18" s="78">
        <v>171</v>
      </c>
      <c r="C18" s="75">
        <v>16</v>
      </c>
      <c r="D18" s="75">
        <v>10</v>
      </c>
      <c r="E18" s="79">
        <v>197</v>
      </c>
    </row>
    <row r="19" spans="1:5" ht="15.75">
      <c r="A19" s="75" t="s">
        <v>32</v>
      </c>
      <c r="B19" s="78">
        <v>20225</v>
      </c>
      <c r="C19" s="75">
        <v>142</v>
      </c>
      <c r="D19" s="75">
        <v>53</v>
      </c>
      <c r="E19" s="79">
        <v>20420</v>
      </c>
    </row>
    <row r="20" spans="1:5" ht="15.75">
      <c r="A20" s="75" t="s">
        <v>33</v>
      </c>
      <c r="B20" s="78">
        <v>34632</v>
      </c>
      <c r="C20" s="75">
        <v>208</v>
      </c>
      <c r="D20" s="75">
        <v>351</v>
      </c>
      <c r="E20" s="79">
        <v>35191</v>
      </c>
    </row>
    <row r="21" spans="1:5" ht="15.75">
      <c r="A21" s="75" t="s">
        <v>34</v>
      </c>
      <c r="B21" s="78">
        <v>26723</v>
      </c>
      <c r="C21" s="75">
        <v>33</v>
      </c>
      <c r="D21" s="75">
        <v>276</v>
      </c>
      <c r="E21" s="79">
        <v>27032</v>
      </c>
    </row>
    <row r="22" spans="1:5" s="1" customFormat="1" ht="15.75">
      <c r="A22" s="80" t="s">
        <v>108</v>
      </c>
      <c r="B22" s="81">
        <f t="shared" ref="B22:D22" si="7">SUM(B18:B21)</f>
        <v>81751</v>
      </c>
      <c r="C22" s="81">
        <f t="shared" si="7"/>
        <v>399</v>
      </c>
      <c r="D22" s="81">
        <f t="shared" si="7"/>
        <v>690</v>
      </c>
      <c r="E22" s="81">
        <f>SUM(E18:E21)</f>
        <v>82840</v>
      </c>
    </row>
    <row r="23" spans="1:5" ht="15.75">
      <c r="A23" s="74"/>
      <c r="B23" s="74"/>
      <c r="C23" s="74"/>
      <c r="D23" s="74"/>
      <c r="E23" s="74"/>
    </row>
    <row r="24" spans="1:5" ht="15.75">
      <c r="A24" s="72" t="s">
        <v>102</v>
      </c>
      <c r="B24" s="73"/>
      <c r="C24" s="73"/>
      <c r="D24" s="73"/>
      <c r="E24" s="74"/>
    </row>
    <row r="25" spans="1:5" ht="15.75">
      <c r="A25" s="74"/>
      <c r="B25" s="74"/>
      <c r="C25" s="74"/>
      <c r="D25" s="74"/>
      <c r="E25" s="74"/>
    </row>
    <row r="26" spans="1:5" ht="15.75">
      <c r="A26" s="75"/>
      <c r="B26" s="76" t="s">
        <v>99</v>
      </c>
      <c r="C26" s="76" t="s">
        <v>100</v>
      </c>
      <c r="D26" s="76" t="s">
        <v>101</v>
      </c>
      <c r="E26" s="77" t="s">
        <v>106</v>
      </c>
    </row>
    <row r="27" spans="1:5" ht="15.75">
      <c r="A27" s="75" t="s">
        <v>31</v>
      </c>
      <c r="B27" s="78">
        <v>178</v>
      </c>
      <c r="C27" s="75">
        <v>16</v>
      </c>
      <c r="D27" s="75">
        <v>10</v>
      </c>
      <c r="E27" s="79">
        <v>204</v>
      </c>
    </row>
    <row r="28" spans="1:5" ht="15.75">
      <c r="A28" s="75" t="s">
        <v>32</v>
      </c>
      <c r="B28" s="78">
        <v>16516</v>
      </c>
      <c r="C28" s="75">
        <v>177</v>
      </c>
      <c r="D28" s="75">
        <v>52</v>
      </c>
      <c r="E28" s="79">
        <v>16745</v>
      </c>
    </row>
    <row r="29" spans="1:5" ht="15.75">
      <c r="A29" s="75" t="s">
        <v>33</v>
      </c>
      <c r="B29" s="78">
        <v>40984</v>
      </c>
      <c r="C29" s="75">
        <v>242</v>
      </c>
      <c r="D29" s="75">
        <v>354</v>
      </c>
      <c r="E29" s="79">
        <v>41580</v>
      </c>
    </row>
    <row r="30" spans="1:5" ht="15.75">
      <c r="A30" s="75" t="s">
        <v>34</v>
      </c>
      <c r="B30" s="78">
        <v>32085</v>
      </c>
      <c r="C30" s="75">
        <v>35</v>
      </c>
      <c r="D30" s="75">
        <v>274</v>
      </c>
      <c r="E30" s="79">
        <v>32394</v>
      </c>
    </row>
    <row r="31" spans="1:5" s="1" customFormat="1" ht="15.75">
      <c r="A31" s="80" t="s">
        <v>108</v>
      </c>
      <c r="B31" s="81">
        <f t="shared" ref="B31" si="8">SUM(B27:B30)</f>
        <v>89763</v>
      </c>
      <c r="C31" s="81">
        <f t="shared" ref="C31" si="9">SUM(C27:C30)</f>
        <v>470</v>
      </c>
      <c r="D31" s="81">
        <f t="shared" ref="D31" si="10">SUM(D27:D30)</f>
        <v>690</v>
      </c>
      <c r="E31" s="81">
        <f>SUM(E27:E30)</f>
        <v>90923</v>
      </c>
    </row>
    <row r="32" spans="1:5" ht="15.75">
      <c r="A32" s="74"/>
      <c r="B32" s="74"/>
      <c r="C32" s="74"/>
      <c r="D32" s="74"/>
      <c r="E32" s="74"/>
    </row>
    <row r="33" spans="1:5" ht="15.75">
      <c r="A33" s="72" t="s">
        <v>103</v>
      </c>
      <c r="B33" s="73"/>
      <c r="C33" s="73"/>
      <c r="D33" s="73"/>
      <c r="E33" s="74"/>
    </row>
    <row r="34" spans="1:5" ht="15.75">
      <c r="A34" s="75"/>
      <c r="B34" s="76" t="s">
        <v>99</v>
      </c>
      <c r="C34" s="76" t="s">
        <v>100</v>
      </c>
      <c r="D34" s="76" t="s">
        <v>101</v>
      </c>
      <c r="E34" s="77" t="s">
        <v>106</v>
      </c>
    </row>
    <row r="35" spans="1:5" ht="15.75">
      <c r="A35" s="75" t="s">
        <v>31</v>
      </c>
      <c r="B35" s="78">
        <v>183</v>
      </c>
      <c r="C35" s="75">
        <v>16</v>
      </c>
      <c r="D35" s="75">
        <v>11</v>
      </c>
      <c r="E35" s="79">
        <v>210</v>
      </c>
    </row>
    <row r="36" spans="1:5" ht="15.75">
      <c r="A36" s="75" t="s">
        <v>32</v>
      </c>
      <c r="B36" s="78">
        <v>16713</v>
      </c>
      <c r="C36" s="75">
        <v>164</v>
      </c>
      <c r="D36" s="75">
        <v>64</v>
      </c>
      <c r="E36" s="79">
        <v>16941</v>
      </c>
    </row>
    <row r="37" spans="1:5" ht="15.75">
      <c r="A37" s="75" t="s">
        <v>33</v>
      </c>
      <c r="B37" s="78">
        <v>39845</v>
      </c>
      <c r="C37" s="75">
        <v>258</v>
      </c>
      <c r="D37" s="75">
        <v>341</v>
      </c>
      <c r="E37" s="79">
        <v>40444</v>
      </c>
    </row>
    <row r="38" spans="1:5" ht="15.75">
      <c r="A38" s="75" t="s">
        <v>34</v>
      </c>
      <c r="B38" s="78">
        <v>31700</v>
      </c>
      <c r="C38" s="75">
        <v>29</v>
      </c>
      <c r="D38" s="75">
        <v>284</v>
      </c>
      <c r="E38" s="79">
        <v>32013</v>
      </c>
    </row>
    <row r="39" spans="1:5" s="82" customFormat="1" ht="15.75">
      <c r="A39" s="80" t="s">
        <v>108</v>
      </c>
      <c r="B39" s="82">
        <f t="shared" ref="B39" si="11">SUM(B35:B38)</f>
        <v>88441</v>
      </c>
      <c r="C39" s="82">
        <f t="shared" ref="C39" si="12">SUM(C35:C38)</f>
        <v>467</v>
      </c>
      <c r="D39" s="82">
        <f t="shared" ref="D39" si="13">SUM(D35:D38)</f>
        <v>700</v>
      </c>
      <c r="E39" s="82">
        <f>SUM(E35:E38)</f>
        <v>89608</v>
      </c>
    </row>
    <row r="40" spans="1:5" ht="15.75">
      <c r="A40" s="74"/>
      <c r="B40" s="74"/>
      <c r="C40" s="74"/>
      <c r="D40" s="74"/>
      <c r="E40" s="74"/>
    </row>
    <row r="41" spans="1:5" ht="15.75">
      <c r="A41" s="74"/>
      <c r="B41" s="74"/>
      <c r="C41" s="74"/>
      <c r="D41" s="74"/>
      <c r="E41" s="74"/>
    </row>
    <row r="42" spans="1:5" ht="15.75">
      <c r="A42" s="72" t="s">
        <v>107</v>
      </c>
      <c r="B42" s="73"/>
      <c r="C42" s="73"/>
      <c r="D42" s="73"/>
      <c r="E42" s="74"/>
    </row>
    <row r="43" spans="1:5" ht="15.75">
      <c r="A43" s="75"/>
      <c r="B43" s="76" t="s">
        <v>99</v>
      </c>
      <c r="C43" s="76" t="s">
        <v>100</v>
      </c>
      <c r="D43" s="76" t="s">
        <v>101</v>
      </c>
      <c r="E43" s="77" t="s">
        <v>106</v>
      </c>
    </row>
    <row r="44" spans="1:5" ht="15.75">
      <c r="A44" s="75" t="s">
        <v>31</v>
      </c>
      <c r="B44" s="78">
        <v>183</v>
      </c>
      <c r="C44" s="75">
        <v>20</v>
      </c>
      <c r="D44" s="75">
        <v>10</v>
      </c>
      <c r="E44" s="79">
        <v>213</v>
      </c>
    </row>
    <row r="45" spans="1:5" ht="15.75">
      <c r="A45" s="75" t="s">
        <v>32</v>
      </c>
      <c r="B45" s="78">
        <v>16905</v>
      </c>
      <c r="C45" s="75">
        <v>174</v>
      </c>
      <c r="D45" s="75">
        <v>65</v>
      </c>
      <c r="E45" s="79">
        <v>17144</v>
      </c>
    </row>
    <row r="46" spans="1:5" ht="15.75">
      <c r="A46" s="75" t="s">
        <v>33</v>
      </c>
      <c r="B46" s="78">
        <v>39909</v>
      </c>
      <c r="C46" s="75">
        <v>288</v>
      </c>
      <c r="D46" s="75">
        <v>352</v>
      </c>
      <c r="E46" s="79">
        <v>40549</v>
      </c>
    </row>
    <row r="47" spans="1:5" s="83" customFormat="1" ht="15.75">
      <c r="A47" s="84" t="s">
        <v>34</v>
      </c>
      <c r="B47" s="85">
        <v>43593</v>
      </c>
      <c r="C47" s="84">
        <v>33</v>
      </c>
      <c r="D47" s="84">
        <v>329</v>
      </c>
      <c r="E47" s="86">
        <f>SUM(B47:D47)</f>
        <v>43955</v>
      </c>
    </row>
    <row r="48" spans="1:5" ht="15.75">
      <c r="A48" s="80" t="s">
        <v>108</v>
      </c>
      <c r="B48" s="83">
        <f t="shared" ref="B48:D48" si="14">SUM(B44:B47)</f>
        <v>100590</v>
      </c>
      <c r="C48" s="83">
        <f t="shared" si="14"/>
        <v>515</v>
      </c>
      <c r="D48" s="83">
        <f t="shared" si="14"/>
        <v>756</v>
      </c>
      <c r="E48" s="83">
        <f>SUM(E44:E47)</f>
        <v>101861</v>
      </c>
    </row>
    <row r="50" spans="1:5" ht="15.75">
      <c r="A50" s="108" t="s">
        <v>139</v>
      </c>
      <c r="B50" s="109"/>
      <c r="C50" s="109"/>
      <c r="D50" s="109"/>
      <c r="E50" s="110"/>
    </row>
    <row r="51" spans="1:5" ht="15.75">
      <c r="A51" s="84"/>
      <c r="B51" s="111" t="s">
        <v>99</v>
      </c>
      <c r="C51" s="111" t="s">
        <v>100</v>
      </c>
      <c r="D51" s="111" t="s">
        <v>101</v>
      </c>
      <c r="E51" s="112" t="s">
        <v>106</v>
      </c>
    </row>
    <row r="52" spans="1:5" ht="15.75">
      <c r="A52" s="84" t="s">
        <v>31</v>
      </c>
      <c r="B52" s="85">
        <v>181</v>
      </c>
      <c r="C52" s="84">
        <v>22</v>
      </c>
      <c r="D52" s="84">
        <v>10</v>
      </c>
      <c r="E52" s="86">
        <v>213</v>
      </c>
    </row>
    <row r="53" spans="1:5" ht="15.75">
      <c r="A53" s="84" t="s">
        <v>32</v>
      </c>
      <c r="B53" s="85">
        <v>17479</v>
      </c>
      <c r="C53" s="84">
        <v>175</v>
      </c>
      <c r="D53" s="84">
        <v>75</v>
      </c>
      <c r="E53" s="86">
        <v>17729</v>
      </c>
    </row>
    <row r="54" spans="1:5" ht="15.75">
      <c r="A54" s="84" t="s">
        <v>33</v>
      </c>
      <c r="B54" s="85">
        <v>39731</v>
      </c>
      <c r="C54" s="84">
        <v>287</v>
      </c>
      <c r="D54" s="84">
        <v>377</v>
      </c>
      <c r="E54" s="86">
        <v>40395</v>
      </c>
    </row>
    <row r="55" spans="1:5" ht="15.75">
      <c r="A55" s="84" t="s">
        <v>34</v>
      </c>
      <c r="B55" s="85">
        <v>44124</v>
      </c>
      <c r="C55" s="84">
        <v>32</v>
      </c>
      <c r="D55" s="84">
        <v>328</v>
      </c>
      <c r="E55" s="86">
        <v>44484</v>
      </c>
    </row>
    <row r="58" spans="1:5" ht="18.75">
      <c r="A58" s="214" t="s">
        <v>209</v>
      </c>
      <c r="B58" s="215"/>
      <c r="C58" s="215"/>
      <c r="D58" s="215"/>
    </row>
    <row r="59" spans="1:5" ht="18.75">
      <c r="A59" s="216"/>
      <c r="B59" s="217" t="s">
        <v>99</v>
      </c>
      <c r="C59" s="217" t="s">
        <v>100</v>
      </c>
      <c r="D59" s="217" t="s">
        <v>101</v>
      </c>
      <c r="E59" s="217" t="s">
        <v>210</v>
      </c>
    </row>
    <row r="60" spans="1:5" ht="18.75">
      <c r="A60" s="218" t="s">
        <v>31</v>
      </c>
      <c r="B60" s="219">
        <v>170</v>
      </c>
      <c r="C60" s="216">
        <v>21</v>
      </c>
      <c r="D60" s="216">
        <v>10</v>
      </c>
      <c r="E60" s="220">
        <f t="shared" ref="E60:E63" si="15">SUM(B60:D60)</f>
        <v>201</v>
      </c>
    </row>
    <row r="61" spans="1:5" ht="18.75">
      <c r="A61" s="218" t="s">
        <v>32</v>
      </c>
      <c r="B61" s="219">
        <v>17874</v>
      </c>
      <c r="C61" s="216">
        <v>170</v>
      </c>
      <c r="D61" s="216">
        <v>75</v>
      </c>
      <c r="E61" s="220">
        <f t="shared" si="15"/>
        <v>18119</v>
      </c>
    </row>
    <row r="62" spans="1:5" ht="18.75">
      <c r="A62" s="218" t="s">
        <v>33</v>
      </c>
      <c r="B62" s="219">
        <v>40386</v>
      </c>
      <c r="C62" s="216">
        <v>320</v>
      </c>
      <c r="D62" s="216">
        <v>405</v>
      </c>
      <c r="E62" s="220">
        <f t="shared" si="15"/>
        <v>41111</v>
      </c>
    </row>
    <row r="63" spans="1:5" ht="18.75">
      <c r="A63" s="218" t="s">
        <v>34</v>
      </c>
      <c r="B63" s="219">
        <v>44866</v>
      </c>
      <c r="C63" s="216">
        <v>44</v>
      </c>
      <c r="D63" s="216">
        <v>328</v>
      </c>
      <c r="E63" s="220">
        <f t="shared" si="15"/>
        <v>45238</v>
      </c>
    </row>
    <row r="64" spans="1:5" ht="18.75">
      <c r="A64" s="218" t="s">
        <v>211</v>
      </c>
      <c r="B64" s="220">
        <f t="shared" ref="B64:E64" si="16">SUM(B60:B63)</f>
        <v>103296</v>
      </c>
      <c r="C64" s="218">
        <f t="shared" si="16"/>
        <v>555</v>
      </c>
      <c r="D64" s="218">
        <f t="shared" si="16"/>
        <v>818</v>
      </c>
      <c r="E64" s="220">
        <f t="shared" si="16"/>
        <v>104669</v>
      </c>
    </row>
    <row r="67" spans="1:5" ht="18.75">
      <c r="A67" s="287" t="s">
        <v>223</v>
      </c>
      <c r="B67" s="288"/>
      <c r="C67" s="288"/>
      <c r="D67" s="288"/>
      <c r="E67" s="254"/>
    </row>
    <row r="68" spans="1:5" ht="18.75">
      <c r="A68" s="289"/>
      <c r="B68" s="290" t="s">
        <v>99</v>
      </c>
      <c r="C68" s="290" t="s">
        <v>100</v>
      </c>
      <c r="D68" s="290" t="s">
        <v>101</v>
      </c>
      <c r="E68" s="290" t="s">
        <v>210</v>
      </c>
    </row>
    <row r="69" spans="1:5" ht="18.75">
      <c r="A69" s="291" t="s">
        <v>31</v>
      </c>
      <c r="B69" s="292">
        <v>170</v>
      </c>
      <c r="C69" s="289">
        <v>13</v>
      </c>
      <c r="D69" s="289">
        <v>10</v>
      </c>
      <c r="E69" s="293">
        <f>SUM(B69:D69)</f>
        <v>193</v>
      </c>
    </row>
    <row r="70" spans="1:5" ht="18.75">
      <c r="A70" s="291" t="s">
        <v>32</v>
      </c>
      <c r="B70" s="292">
        <v>17767</v>
      </c>
      <c r="C70" s="289">
        <v>172</v>
      </c>
      <c r="D70" s="289">
        <v>79</v>
      </c>
      <c r="E70" s="293">
        <f>SUM(B70:D70)</f>
        <v>18018</v>
      </c>
    </row>
    <row r="71" spans="1:5" ht="18.75">
      <c r="A71" s="291" t="s">
        <v>33</v>
      </c>
      <c r="B71" s="292">
        <v>39822</v>
      </c>
      <c r="C71" s="289">
        <v>335</v>
      </c>
      <c r="D71" s="289">
        <v>414</v>
      </c>
      <c r="E71" s="293">
        <f>SUM(B71:D71)</f>
        <v>40571</v>
      </c>
    </row>
    <row r="72" spans="1:5" ht="18.75">
      <c r="A72" s="291" t="s">
        <v>34</v>
      </c>
      <c r="B72" s="292">
        <v>45710</v>
      </c>
      <c r="C72" s="289">
        <v>152</v>
      </c>
      <c r="D72" s="289">
        <v>373</v>
      </c>
      <c r="E72" s="293">
        <f>SUM(B72:D72)</f>
        <v>46235</v>
      </c>
    </row>
    <row r="73" spans="1:5" ht="18.75">
      <c r="A73" s="291" t="s">
        <v>211</v>
      </c>
      <c r="B73" s="293">
        <f>SUM(B69:B72)</f>
        <v>103469</v>
      </c>
      <c r="C73" s="291">
        <f t="shared" ref="C73:E73" si="17">SUM(C69:C72)</f>
        <v>672</v>
      </c>
      <c r="D73" s="291">
        <f t="shared" si="17"/>
        <v>876</v>
      </c>
      <c r="E73" s="293">
        <f t="shared" si="17"/>
        <v>105017</v>
      </c>
    </row>
  </sheetData>
  <mergeCells count="5">
    <mergeCell ref="A3:C3"/>
    <mergeCell ref="A4:C4"/>
    <mergeCell ref="A5:C5"/>
    <mergeCell ref="A6:C6"/>
    <mergeCell ref="A7:C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Banking Sector Credit by sector</vt:lpstr>
      <vt:lpstr>Borrowers from dmbs by customer</vt:lpstr>
      <vt:lpstr>Interest rates band by customer</vt:lpstr>
      <vt:lpstr>Non Performing loans</vt:lpstr>
      <vt:lpstr>Payment channels 2</vt:lpstr>
      <vt:lpstr>Deposits breakdow</vt:lpstr>
      <vt:lpstr>Credit Breakdown</vt:lpstr>
      <vt:lpstr>Staff Strength</vt:lpstr>
    </vt:vector>
  </TitlesOfParts>
  <Company>Central Bank of Nigeria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CBNUser</dc:creator>
  <cp:lastModifiedBy>Yemi Kale</cp:lastModifiedBy>
  <cp:lastPrinted>2017-05-16T10:04:07Z</cp:lastPrinted>
  <dcterms:created xsi:type="dcterms:W3CDTF">2016-10-31T10:08:31Z</dcterms:created>
  <dcterms:modified xsi:type="dcterms:W3CDTF">2019-05-27T13:47:10Z</dcterms:modified>
</cp:coreProperties>
</file>